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10FE9A68-242E-4D53-93FB-427D21225D23}" xr6:coauthVersionLast="47" xr6:coauthVersionMax="47" xr10:uidLastSave="{00000000-0000-0000-0000-000000000000}"/>
  <bookViews>
    <workbookView xWindow="20370" yWindow="-120" windowWidth="29040" windowHeight="15720" tabRatio="906" xr2:uid="{00000000-000D-0000-FFFF-FFFF00000000}"/>
  </bookViews>
  <sheets>
    <sheet name="報告書" sheetId="12" r:id="rId1"/>
    <sheet name="報告書(別紙）" sheetId="13" r:id="rId2"/>
    <sheet name="報告書(別紙） (2)" sheetId="14" r:id="rId3"/>
    <sheet name="報告書(別紙） (3)" sheetId="15" r:id="rId4"/>
    <sheet name="報告書(別紙） (4)" sheetId="16" r:id="rId5"/>
  </sheets>
  <definedNames>
    <definedName name="_10月" localSheetId="1">'報告書(別紙）'!#REF!</definedName>
    <definedName name="_10月" localSheetId="2">'報告書(別紙） (2)'!#REF!</definedName>
    <definedName name="_10月" localSheetId="3">'報告書(別紙） (3)'!#REF!</definedName>
    <definedName name="_10月" localSheetId="4">'報告書(別紙） (4)'!#REF!</definedName>
    <definedName name="_10月">報告書!$BE$25:$BE$27</definedName>
    <definedName name="_11月" localSheetId="1">'報告書(別紙）'!#REF!</definedName>
    <definedName name="_11月" localSheetId="2">'報告書(別紙） (2)'!#REF!</definedName>
    <definedName name="_11月" localSheetId="3">'報告書(別紙） (3)'!#REF!</definedName>
    <definedName name="_11月" localSheetId="4">'報告書(別紙） (4)'!#REF!</definedName>
    <definedName name="_11月">報告書!$BE$26:$BE$27</definedName>
    <definedName name="_12月" localSheetId="1">'報告書(別紙）'!#REF!</definedName>
    <definedName name="_12月" localSheetId="2">'報告書(別紙） (2)'!#REF!</definedName>
    <definedName name="_12月" localSheetId="3">'報告書(別紙） (3)'!#REF!</definedName>
    <definedName name="_12月" localSheetId="4">'報告書(別紙） (4)'!#REF!</definedName>
    <definedName name="_12月">報告書!$BE$27</definedName>
    <definedName name="_1月" localSheetId="1">'報告書(別紙）'!#REF!</definedName>
    <definedName name="_1月" localSheetId="2">'報告書(別紙） (2)'!#REF!</definedName>
    <definedName name="_1月" localSheetId="3">'報告書(別紙） (3)'!#REF!</definedName>
    <definedName name="_1月" localSheetId="4">'報告書(別紙） (4)'!#REF!</definedName>
    <definedName name="_1月">報告書!$BE$16:$BE$27</definedName>
    <definedName name="_2月" localSheetId="1">'報告書(別紙）'!#REF!</definedName>
    <definedName name="_2月" localSheetId="2">'報告書(別紙） (2)'!#REF!</definedName>
    <definedName name="_2月" localSheetId="3">'報告書(別紙） (3)'!#REF!</definedName>
    <definedName name="_2月" localSheetId="4">'報告書(別紙） (4)'!#REF!</definedName>
    <definedName name="_2月">報告書!$BE$17:$BE$27</definedName>
    <definedName name="_3月" localSheetId="1">'報告書(別紙）'!#REF!</definedName>
    <definedName name="_3月" localSheetId="2">'報告書(別紙） (2)'!#REF!</definedName>
    <definedName name="_3月" localSheetId="3">'報告書(別紙） (3)'!#REF!</definedName>
    <definedName name="_3月" localSheetId="4">'報告書(別紙） (4)'!#REF!</definedName>
    <definedName name="_3月">報告書!$BE$18:$BE$27</definedName>
    <definedName name="_4月" localSheetId="1">'報告書(別紙）'!#REF!</definedName>
    <definedName name="_4月" localSheetId="2">'報告書(別紙） (2)'!#REF!</definedName>
    <definedName name="_4月" localSheetId="3">'報告書(別紙） (3)'!#REF!</definedName>
    <definedName name="_4月" localSheetId="4">'報告書(別紙） (4)'!#REF!</definedName>
    <definedName name="_4月">報告書!$BE$19:$BE$27</definedName>
    <definedName name="_5月" localSheetId="1">'報告書(別紙）'!#REF!</definedName>
    <definedName name="_5月" localSheetId="2">'報告書(別紙） (2)'!#REF!</definedName>
    <definedName name="_5月" localSheetId="3">'報告書(別紙） (3)'!#REF!</definedName>
    <definedName name="_5月" localSheetId="4">'報告書(別紙） (4)'!#REF!</definedName>
    <definedName name="_5月">報告書!$BE$20:$BE$27</definedName>
    <definedName name="_6月" localSheetId="1">'報告書(別紙）'!#REF!</definedName>
    <definedName name="_6月" localSheetId="2">'報告書(別紙） (2)'!#REF!</definedName>
    <definedName name="_6月" localSheetId="3">'報告書(別紙） (3)'!#REF!</definedName>
    <definedName name="_6月" localSheetId="4">'報告書(別紙） (4)'!#REF!</definedName>
    <definedName name="_6月">報告書!$BE$21:$BE$27</definedName>
    <definedName name="_7月" localSheetId="1">'報告書(別紙）'!#REF!</definedName>
    <definedName name="_7月" localSheetId="2">'報告書(別紙） (2)'!#REF!</definedName>
    <definedName name="_7月" localSheetId="3">'報告書(別紙） (3)'!#REF!</definedName>
    <definedName name="_7月" localSheetId="4">'報告書(別紙） (4)'!#REF!</definedName>
    <definedName name="_7月">報告書!$BE$22:$BE$27</definedName>
    <definedName name="_8月" localSheetId="1">'報告書(別紙）'!#REF!</definedName>
    <definedName name="_8月" localSheetId="2">'報告書(別紙） (2)'!#REF!</definedName>
    <definedName name="_8月" localSheetId="3">'報告書(別紙） (3)'!#REF!</definedName>
    <definedName name="_8月" localSheetId="4">'報告書(別紙） (4)'!#REF!</definedName>
    <definedName name="_8月">報告書!$BE$23:$BE$27</definedName>
    <definedName name="_9月" localSheetId="1">'報告書(別紙）'!#REF!</definedName>
    <definedName name="_9月" localSheetId="2">'報告書(別紙） (2)'!#REF!</definedName>
    <definedName name="_9月" localSheetId="3">'報告書(別紙） (3)'!#REF!</definedName>
    <definedName name="_9月" localSheetId="4">'報告書(別紙） (4)'!#REF!</definedName>
    <definedName name="_9月">報告書!$BE$24:$BE$27</definedName>
    <definedName name="_xlnm.Print_Area" localSheetId="0">報告書!$A$1:$AU$1190</definedName>
    <definedName name="_xlnm.Print_Area" localSheetId="1">'報告書(別紙）'!$A$1:$AU$1184</definedName>
    <definedName name="_xlnm.Print_Area" localSheetId="2">'報告書(別紙） (2)'!$A$1:$AU$1184</definedName>
    <definedName name="_xlnm.Print_Area" localSheetId="3">'報告書(別紙） (3)'!$A$1:$AU$1184</definedName>
    <definedName name="_xlnm.Print_Area" localSheetId="4">'報告書(別紙） (4)'!$A$1:$AU$1184</definedName>
    <definedName name="可能">#REF!</definedName>
    <definedName name="概算年度">#REF!</definedName>
    <definedName name="空白" localSheetId="1">'報告書(別紙）'!#REF!</definedName>
    <definedName name="空白" localSheetId="2">'報告書(別紙） (2)'!#REF!</definedName>
    <definedName name="空白" localSheetId="3">'報告書(別紙） (3)'!#REF!</definedName>
    <definedName name="空白" localSheetId="4">'報告書(別紙） (4)'!#REF!</definedName>
    <definedName name="空白">報告書!$BP$14</definedName>
    <definedName name="事業の期間・最小値">#REF!</definedName>
    <definedName name="事業の期間・最大値">#REF!</definedName>
    <definedName name="事業の種類">#REF!</definedName>
    <definedName name="事業の種類控除">#REF!</definedName>
    <definedName name="対象年1_3月" localSheetId="1">'報告書(別紙）'!#REF!</definedName>
    <definedName name="対象年1_3月" localSheetId="2">'報告書(別紙） (2)'!#REF!</definedName>
    <definedName name="対象年1_3月" localSheetId="3">'報告書(別紙） (3)'!#REF!</definedName>
    <definedName name="対象年1_3月" localSheetId="4">'報告書(別紙） (4)'!#REF!</definedName>
    <definedName name="対象年1_3月">報告書!$BD$16:$BD$18</definedName>
    <definedName name="対象年2_3月" localSheetId="1">'報告書(別紙）'!#REF!</definedName>
    <definedName name="対象年2_3月" localSheetId="2">'報告書(別紙） (2)'!#REF!</definedName>
    <definedName name="対象年2_3月" localSheetId="3">'報告書(別紙） (3)'!#REF!</definedName>
    <definedName name="対象年2_3月" localSheetId="4">'報告書(別紙） (4)'!#REF!</definedName>
    <definedName name="対象年2_3月">報告書!$BD$17:$BD$18</definedName>
    <definedName name="対象年3月" localSheetId="1">'報告書(別紙）'!#REF!</definedName>
    <definedName name="対象年3月" localSheetId="2">'報告書(別紙） (2)'!#REF!</definedName>
    <definedName name="対象年3月" localSheetId="3">'報告書(別紙） (3)'!#REF!</definedName>
    <definedName name="対象年3月" localSheetId="4">'報告書(別紙） (4)'!#REF!</definedName>
    <definedName name="対象年3月">報告書!$BD$18</definedName>
    <definedName name="賃金算定基準">#REF!</definedName>
    <definedName name="平31_1" localSheetId="1">'報告書(別紙）'!#REF!</definedName>
    <definedName name="平31_1" localSheetId="2">'報告書(別紙） (2)'!#REF!</definedName>
    <definedName name="平31_1" localSheetId="3">'報告書(別紙） (3)'!#REF!</definedName>
    <definedName name="平31_1" localSheetId="4">'報告書(別紙） (4)'!#REF!</definedName>
    <definedName name="平31_1">報告書!$BE$16:$BE$19</definedName>
    <definedName name="平31_2" localSheetId="1">'報告書(別紙）'!#REF!</definedName>
    <definedName name="平31_2" localSheetId="2">'報告書(別紙） (2)'!#REF!</definedName>
    <definedName name="平31_2" localSheetId="3">'報告書(別紙） (3)'!#REF!</definedName>
    <definedName name="平31_2" localSheetId="4">'報告書(別紙） (4)'!#REF!</definedName>
    <definedName name="平31_2">報告書!$BE$17:$BE$19</definedName>
    <definedName name="平31_3" localSheetId="1">'報告書(別紙）'!#REF!</definedName>
    <definedName name="平31_3" localSheetId="2">'報告書(別紙） (2)'!#REF!</definedName>
    <definedName name="平31_3" localSheetId="3">'報告書(別紙） (3)'!#REF!</definedName>
    <definedName name="平31_3" localSheetId="4">'報告書(別紙） (4)'!#REF!</definedName>
    <definedName name="平31_3">報告書!$BE$18:$BE$19</definedName>
    <definedName name="平31_4" localSheetId="1">'報告書(別紙）'!#REF!</definedName>
    <definedName name="平31_4" localSheetId="2">'報告書(別紙） (2)'!#REF!</definedName>
    <definedName name="平31_4" localSheetId="3">'報告書(別紙） (3)'!#REF!</definedName>
    <definedName name="平31_4" localSheetId="4">'報告書(別紙） (4)'!#REF!</definedName>
    <definedName name="平31_4">報告書!$BE$19</definedName>
    <definedName name="労務比率">#REF!</definedName>
  </definedNames>
  <calcPr calcId="191029"/>
</workbook>
</file>

<file path=xl/calcChain.xml><?xml version="1.0" encoding="utf-8"?>
<calcChain xmlns="http://schemas.openxmlformats.org/spreadsheetml/2006/main">
  <c r="AN35" i="16" l="1"/>
  <c r="AD32" i="16"/>
  <c r="Z32" i="16"/>
  <c r="V32" i="16"/>
  <c r="AD35" i="16" s="1"/>
  <c r="AZ31" i="16"/>
  <c r="AY31" i="16"/>
  <c r="BL31" i="16" s="1"/>
  <c r="BM31" i="16" s="1"/>
  <c r="BV30" i="16"/>
  <c r="BU30" i="16"/>
  <c r="BT30" i="16"/>
  <c r="BS30" i="16"/>
  <c r="BQ30" i="16"/>
  <c r="BP30" i="16"/>
  <c r="BO30" i="16"/>
  <c r="BR30" i="16" s="1"/>
  <c r="BA30" i="16"/>
  <c r="AX30" i="16"/>
  <c r="AW30" i="16"/>
  <c r="AV30" i="16"/>
  <c r="AH30" i="16"/>
  <c r="AY29" i="16"/>
  <c r="BU28" i="16"/>
  <c r="BT28" i="16"/>
  <c r="BS28" i="16"/>
  <c r="BV28" i="16" s="1"/>
  <c r="BQ28" i="16"/>
  <c r="BO28" i="16"/>
  <c r="BR28" i="16" s="1"/>
  <c r="BA28" i="16"/>
  <c r="AV28" i="16"/>
  <c r="AX28" i="16" s="1"/>
  <c r="AH28" i="16"/>
  <c r="AY27" i="16"/>
  <c r="BB27" i="16" s="1"/>
  <c r="BV26" i="16"/>
  <c r="BU26" i="16"/>
  <c r="BT26" i="16"/>
  <c r="BS26" i="16"/>
  <c r="BQ26" i="16"/>
  <c r="BO26" i="16"/>
  <c r="BP26" i="16" s="1"/>
  <c r="BA26" i="16"/>
  <c r="AW26" i="16"/>
  <c r="AV26" i="16"/>
  <c r="AZ27" i="16" s="1"/>
  <c r="AH26" i="16"/>
  <c r="AZ25" i="16"/>
  <c r="AY25" i="16"/>
  <c r="BL25" i="16" s="1"/>
  <c r="BM25" i="16" s="1"/>
  <c r="BV24" i="16"/>
  <c r="BU24" i="16"/>
  <c r="BT24" i="16"/>
  <c r="BS24" i="16"/>
  <c r="BO24" i="16"/>
  <c r="BR24" i="16" s="1"/>
  <c r="BA24" i="16"/>
  <c r="AX24" i="16"/>
  <c r="AW24" i="16"/>
  <c r="AV24" i="16"/>
  <c r="AH24" i="16"/>
  <c r="BC23" i="16"/>
  <c r="AZ23" i="16"/>
  <c r="AY23" i="16"/>
  <c r="BL23" i="16" s="1"/>
  <c r="BM23" i="16" s="1"/>
  <c r="BU22" i="16"/>
  <c r="BT22" i="16"/>
  <c r="BS22" i="16"/>
  <c r="BV22" i="16" s="1"/>
  <c r="BR22" i="16"/>
  <c r="BQ22" i="16"/>
  <c r="BO22" i="16"/>
  <c r="BP22" i="16" s="1"/>
  <c r="BA22" i="16"/>
  <c r="AX22" i="16"/>
  <c r="AW22" i="16"/>
  <c r="AV22" i="16"/>
  <c r="AH22" i="16"/>
  <c r="AZ21" i="16"/>
  <c r="AY21" i="16"/>
  <c r="BB21" i="16" s="1"/>
  <c r="BU20" i="16"/>
  <c r="BT20" i="16"/>
  <c r="BS20" i="16"/>
  <c r="BV20" i="16" s="1"/>
  <c r="BO20" i="16"/>
  <c r="BP20" i="16" s="1"/>
  <c r="BA20" i="16"/>
  <c r="AX20" i="16"/>
  <c r="AW20" i="16"/>
  <c r="AV20" i="16"/>
  <c r="AH20" i="16"/>
  <c r="AZ19" i="16"/>
  <c r="BC19" i="16" s="1"/>
  <c r="AY19" i="16"/>
  <c r="BL19" i="16" s="1"/>
  <c r="BM19" i="16" s="1"/>
  <c r="BU18" i="16"/>
  <c r="BT18" i="16"/>
  <c r="BS18" i="16"/>
  <c r="BV18" i="16" s="1"/>
  <c r="BR18" i="16"/>
  <c r="BP18" i="16"/>
  <c r="BO18" i="16"/>
  <c r="BQ18" i="16" s="1"/>
  <c r="BA18" i="16"/>
  <c r="AX18" i="16"/>
  <c r="AW18" i="16"/>
  <c r="AV18" i="16"/>
  <c r="AH18" i="16"/>
  <c r="AY17" i="16"/>
  <c r="BU16" i="16"/>
  <c r="BT16" i="16"/>
  <c r="BS16" i="16"/>
  <c r="BV16" i="16" s="1"/>
  <c r="BO16" i="16"/>
  <c r="BR16" i="16" s="1"/>
  <c r="BA16" i="16"/>
  <c r="AV16" i="16"/>
  <c r="AX16" i="16" s="1"/>
  <c r="AH16" i="16"/>
  <c r="AZ15" i="16"/>
  <c r="AY15" i="16"/>
  <c r="BB15" i="16" s="1"/>
  <c r="BV14" i="16"/>
  <c r="BU14" i="16"/>
  <c r="BT14" i="16"/>
  <c r="BS14" i="16"/>
  <c r="BR14" i="16"/>
  <c r="BP14" i="16"/>
  <c r="BO14" i="16"/>
  <c r="BQ14" i="16" s="1"/>
  <c r="BA14" i="16"/>
  <c r="BA32" i="16" s="1"/>
  <c r="AX14" i="16"/>
  <c r="AV14" i="16"/>
  <c r="AW14" i="16" s="1"/>
  <c r="AH14" i="16"/>
  <c r="AH32" i="16" s="1"/>
  <c r="W8" i="16"/>
  <c r="V8" i="16"/>
  <c r="U8" i="16"/>
  <c r="W8" i="15"/>
  <c r="V8" i="15"/>
  <c r="U8" i="15"/>
  <c r="W8" i="14"/>
  <c r="V8" i="14"/>
  <c r="U8" i="14"/>
  <c r="V8" i="13"/>
  <c r="W8" i="13"/>
  <c r="U8" i="13"/>
  <c r="BC17" i="16" l="1"/>
  <c r="BC15" i="16"/>
  <c r="BQ20" i="16"/>
  <c r="BL15" i="16"/>
  <c r="BP16" i="16"/>
  <c r="AZ17" i="16"/>
  <c r="BL17" i="16" s="1"/>
  <c r="BM17" i="16" s="1"/>
  <c r="BR20" i="16"/>
  <c r="BC21" i="16"/>
  <c r="BQ16" i="16"/>
  <c r="BB17" i="16"/>
  <c r="BB32" i="16" s="1"/>
  <c r="BB33" i="16" s="1"/>
  <c r="BL21" i="16"/>
  <c r="BM21" i="16" s="1"/>
  <c r="BR26" i="16"/>
  <c r="BC27" i="16"/>
  <c r="BB23" i="16"/>
  <c r="BL27" i="16"/>
  <c r="BM27" i="16" s="1"/>
  <c r="BP28" i="16"/>
  <c r="AZ29" i="16"/>
  <c r="BL29" i="16" s="1"/>
  <c r="BM29" i="16" s="1"/>
  <c r="BB29" i="16"/>
  <c r="AY33" i="16"/>
  <c r="AW16" i="16"/>
  <c r="BB19" i="16"/>
  <c r="BP24" i="16"/>
  <c r="AX26" i="16"/>
  <c r="BQ24" i="16"/>
  <c r="BB25" i="16"/>
  <c r="BC25" i="16"/>
  <c r="AW28" i="16"/>
  <c r="BB31" i="16"/>
  <c r="BC31" i="16"/>
  <c r="BG1" i="13"/>
  <c r="BH1" i="13"/>
  <c r="AN35" i="15"/>
  <c r="AD32" i="15"/>
  <c r="Z32" i="15"/>
  <c r="V32" i="15"/>
  <c r="AD35" i="15" s="1"/>
  <c r="AY31" i="15"/>
  <c r="BB31" i="15" s="1"/>
  <c r="BU30" i="15"/>
  <c r="BT30" i="15"/>
  <c r="BS30" i="15"/>
  <c r="BV30" i="15" s="1"/>
  <c r="BO30" i="15"/>
  <c r="BQ30" i="15" s="1"/>
  <c r="BA30" i="15"/>
  <c r="AV30" i="15"/>
  <c r="AZ31" i="15" s="1"/>
  <c r="AH30" i="15"/>
  <c r="BB29" i="15"/>
  <c r="AY29" i="15"/>
  <c r="BU28" i="15"/>
  <c r="BT28" i="15"/>
  <c r="BS28" i="15"/>
  <c r="BV28" i="15" s="1"/>
  <c r="BO28" i="15"/>
  <c r="BR28" i="15" s="1"/>
  <c r="BA28" i="15"/>
  <c r="AV28" i="15"/>
  <c r="AW28" i="15" s="1"/>
  <c r="AH28" i="15"/>
  <c r="AZ27" i="15"/>
  <c r="AY27" i="15"/>
  <c r="BB27" i="15" s="1"/>
  <c r="BU26" i="15"/>
  <c r="BT26" i="15"/>
  <c r="BS26" i="15"/>
  <c r="BV26" i="15" s="1"/>
  <c r="BO26" i="15"/>
  <c r="BR26" i="15" s="1"/>
  <c r="BA26" i="15"/>
  <c r="AW26" i="15"/>
  <c r="AV26" i="15"/>
  <c r="AX26" i="15" s="1"/>
  <c r="AH26" i="15"/>
  <c r="AY25" i="15"/>
  <c r="BU24" i="15"/>
  <c r="BT24" i="15"/>
  <c r="BS24" i="15"/>
  <c r="BV24" i="15" s="1"/>
  <c r="BO24" i="15"/>
  <c r="BR24" i="15" s="1"/>
  <c r="BA24" i="15"/>
  <c r="AV24" i="15"/>
  <c r="AW24" i="15" s="1"/>
  <c r="AH24" i="15"/>
  <c r="AY23" i="15"/>
  <c r="BU22" i="15"/>
  <c r="BT22" i="15"/>
  <c r="BS22" i="15"/>
  <c r="BV22" i="15" s="1"/>
  <c r="BP22" i="15"/>
  <c r="BO22" i="15"/>
  <c r="BQ22" i="15" s="1"/>
  <c r="BA22" i="15"/>
  <c r="AW22" i="15"/>
  <c r="AV22" i="15"/>
  <c r="AX22" i="15" s="1"/>
  <c r="AH22" i="15"/>
  <c r="AY21" i="15"/>
  <c r="BB21" i="15" s="1"/>
  <c r="BU20" i="15"/>
  <c r="BT20" i="15"/>
  <c r="BS20" i="15"/>
  <c r="BV20" i="15" s="1"/>
  <c r="BO20" i="15"/>
  <c r="BP20" i="15" s="1"/>
  <c r="BA20" i="15"/>
  <c r="AV20" i="15"/>
  <c r="AZ21" i="15" s="1"/>
  <c r="AH20" i="15"/>
  <c r="AZ19" i="15"/>
  <c r="BC19" i="15" s="1"/>
  <c r="AY19" i="15"/>
  <c r="BB19" i="15" s="1"/>
  <c r="BU18" i="15"/>
  <c r="BT18" i="15"/>
  <c r="BS18" i="15"/>
  <c r="BV18" i="15" s="1"/>
  <c r="BO18" i="15"/>
  <c r="BR18" i="15" s="1"/>
  <c r="BA18" i="15"/>
  <c r="AV18" i="15"/>
  <c r="AX18" i="15" s="1"/>
  <c r="AH18" i="15"/>
  <c r="AY17" i="15"/>
  <c r="BU16" i="15"/>
  <c r="BT16" i="15"/>
  <c r="BS16" i="15"/>
  <c r="BV16" i="15" s="1"/>
  <c r="BO16" i="15"/>
  <c r="BP16" i="15" s="1"/>
  <c r="BA16" i="15"/>
  <c r="AV16" i="15"/>
  <c r="AZ17" i="15" s="1"/>
  <c r="AH16" i="15"/>
  <c r="AY15" i="15"/>
  <c r="BB15" i="15" s="1"/>
  <c r="BU14" i="15"/>
  <c r="BT14" i="15"/>
  <c r="BS14" i="15"/>
  <c r="BV14" i="15" s="1"/>
  <c r="BO14" i="15"/>
  <c r="BQ14" i="15" s="1"/>
  <c r="BA14" i="15"/>
  <c r="BA32" i="15" s="1"/>
  <c r="AV14" i="15"/>
  <c r="AZ15" i="15" s="1"/>
  <c r="AH14" i="15"/>
  <c r="AN35" i="14"/>
  <c r="AD32" i="14"/>
  <c r="Z32" i="14"/>
  <c r="V32" i="14"/>
  <c r="AD35" i="14" s="1"/>
  <c r="AY31" i="14"/>
  <c r="BB31" i="14" s="1"/>
  <c r="BU30" i="14"/>
  <c r="BT30" i="14"/>
  <c r="BS30" i="14"/>
  <c r="BV30" i="14" s="1"/>
  <c r="BO30" i="14"/>
  <c r="BR30" i="14" s="1"/>
  <c r="BA30" i="14"/>
  <c r="AV30" i="14"/>
  <c r="AZ31" i="14" s="1"/>
  <c r="BL31" i="14" s="1"/>
  <c r="BM31" i="14" s="1"/>
  <c r="AH30" i="14"/>
  <c r="AY29" i="14"/>
  <c r="BU28" i="14"/>
  <c r="BT28" i="14"/>
  <c r="BS28" i="14"/>
  <c r="BV28" i="14" s="1"/>
  <c r="BO28" i="14"/>
  <c r="BR28" i="14" s="1"/>
  <c r="BA28" i="14"/>
  <c r="AV28" i="14"/>
  <c r="AX28" i="14" s="1"/>
  <c r="AH28" i="14"/>
  <c r="AY27" i="14"/>
  <c r="BB27" i="14" s="1"/>
  <c r="BU26" i="14"/>
  <c r="BT26" i="14"/>
  <c r="BS26" i="14"/>
  <c r="BV26" i="14" s="1"/>
  <c r="BO26" i="14"/>
  <c r="BP26" i="14" s="1"/>
  <c r="BA26" i="14"/>
  <c r="AV26" i="14"/>
  <c r="AZ27" i="14" s="1"/>
  <c r="AH26" i="14"/>
  <c r="AY25" i="14"/>
  <c r="BB25" i="14" s="1"/>
  <c r="BU24" i="14"/>
  <c r="BT24" i="14"/>
  <c r="BS24" i="14"/>
  <c r="BV24" i="14" s="1"/>
  <c r="BO24" i="14"/>
  <c r="BR24" i="14" s="1"/>
  <c r="BA24" i="14"/>
  <c r="AX24" i="14"/>
  <c r="AW24" i="14"/>
  <c r="AV24" i="14"/>
  <c r="AZ25" i="14" s="1"/>
  <c r="AH24" i="14"/>
  <c r="AY23" i="14"/>
  <c r="BU22" i="14"/>
  <c r="BT22" i="14"/>
  <c r="BS22" i="14"/>
  <c r="BV22" i="14" s="1"/>
  <c r="BO22" i="14"/>
  <c r="BR22" i="14" s="1"/>
  <c r="BA22" i="14"/>
  <c r="AV22" i="14"/>
  <c r="AX22" i="14" s="1"/>
  <c r="AH22" i="14"/>
  <c r="AY21" i="14"/>
  <c r="BB21" i="14" s="1"/>
  <c r="BU20" i="14"/>
  <c r="BT20" i="14"/>
  <c r="BS20" i="14"/>
  <c r="BV20" i="14" s="1"/>
  <c r="BO20" i="14"/>
  <c r="BP20" i="14" s="1"/>
  <c r="BA20" i="14"/>
  <c r="AV20" i="14"/>
  <c r="AZ21" i="14" s="1"/>
  <c r="AH20" i="14"/>
  <c r="AY19" i="14"/>
  <c r="BU18" i="14"/>
  <c r="BT18" i="14"/>
  <c r="BS18" i="14"/>
  <c r="BV18" i="14" s="1"/>
  <c r="BO18" i="14"/>
  <c r="BR18" i="14" s="1"/>
  <c r="BA18" i="14"/>
  <c r="AV18" i="14"/>
  <c r="AW18" i="14" s="1"/>
  <c r="AH18" i="14"/>
  <c r="BB17" i="14"/>
  <c r="AY17" i="14"/>
  <c r="BU16" i="14"/>
  <c r="BT16" i="14"/>
  <c r="BS16" i="14"/>
  <c r="BV16" i="14" s="1"/>
  <c r="BO16" i="14"/>
  <c r="BP16" i="14" s="1"/>
  <c r="BA16" i="14"/>
  <c r="AX16" i="14"/>
  <c r="AV16" i="14"/>
  <c r="AZ17" i="14" s="1"/>
  <c r="BC17" i="14" s="1"/>
  <c r="AH16" i="14"/>
  <c r="BB15" i="14"/>
  <c r="AY15" i="14"/>
  <c r="BU14" i="14"/>
  <c r="BT14" i="14"/>
  <c r="BS14" i="14"/>
  <c r="BV14" i="14" s="1"/>
  <c r="BO14" i="14"/>
  <c r="BR14" i="14" s="1"/>
  <c r="BA14" i="14"/>
  <c r="AV14" i="14"/>
  <c r="AZ15" i="14" s="1"/>
  <c r="AH14" i="14"/>
  <c r="AN35" i="13"/>
  <c r="AD32" i="13"/>
  <c r="Z32" i="13"/>
  <c r="V32" i="13"/>
  <c r="AD35" i="13" s="1"/>
  <c r="AY31" i="13"/>
  <c r="BU30" i="13"/>
  <c r="BT30" i="13"/>
  <c r="BS30" i="13"/>
  <c r="BV30" i="13" s="1"/>
  <c r="BO30" i="13"/>
  <c r="BR30" i="13" s="1"/>
  <c r="BA30" i="13"/>
  <c r="AV30" i="13"/>
  <c r="AZ31" i="13" s="1"/>
  <c r="AH30" i="13"/>
  <c r="AY29" i="13"/>
  <c r="BU28" i="13"/>
  <c r="BT28" i="13"/>
  <c r="BS28" i="13"/>
  <c r="BV28" i="13" s="1"/>
  <c r="BO28" i="13"/>
  <c r="BR28" i="13" s="1"/>
  <c r="BA28" i="13"/>
  <c r="AV28" i="13"/>
  <c r="AZ29" i="13" s="1"/>
  <c r="AH28" i="13"/>
  <c r="AY27" i="13"/>
  <c r="BB27" i="13" s="1"/>
  <c r="BU26" i="13"/>
  <c r="BT26" i="13"/>
  <c r="BS26" i="13"/>
  <c r="BV26" i="13" s="1"/>
  <c r="BO26" i="13"/>
  <c r="BR26" i="13" s="1"/>
  <c r="BA26" i="13"/>
  <c r="AV26" i="13"/>
  <c r="AX26" i="13" s="1"/>
  <c r="AH26" i="13"/>
  <c r="AY25" i="13"/>
  <c r="BU24" i="13"/>
  <c r="BT24" i="13"/>
  <c r="BS24" i="13"/>
  <c r="BV24" i="13" s="1"/>
  <c r="BO24" i="13"/>
  <c r="BR24" i="13" s="1"/>
  <c r="BA24" i="13"/>
  <c r="AV24" i="13"/>
  <c r="AZ25" i="13" s="1"/>
  <c r="AH24" i="13"/>
  <c r="AY23" i="13"/>
  <c r="BU22" i="13"/>
  <c r="BT22" i="13"/>
  <c r="BS22" i="13"/>
  <c r="BV22" i="13" s="1"/>
  <c r="BO22" i="13"/>
  <c r="BR22" i="13" s="1"/>
  <c r="BA22" i="13"/>
  <c r="AV22" i="13"/>
  <c r="AX22" i="13" s="1"/>
  <c r="AH22" i="13"/>
  <c r="AY21" i="13"/>
  <c r="BB21" i="13" s="1"/>
  <c r="BU20" i="13"/>
  <c r="BT20" i="13"/>
  <c r="BS20" i="13"/>
  <c r="BV20" i="13" s="1"/>
  <c r="BO20" i="13"/>
  <c r="BR20" i="13" s="1"/>
  <c r="BA20" i="13"/>
  <c r="AV20" i="13"/>
  <c r="AZ21" i="13" s="1"/>
  <c r="AH20" i="13"/>
  <c r="AY19" i="13"/>
  <c r="BB19" i="13" s="1"/>
  <c r="BU18" i="13"/>
  <c r="BT18" i="13"/>
  <c r="BS18" i="13"/>
  <c r="BV18" i="13" s="1"/>
  <c r="BO18" i="13"/>
  <c r="BR18" i="13" s="1"/>
  <c r="BA18" i="13"/>
  <c r="AV18" i="13"/>
  <c r="AZ19" i="13" s="1"/>
  <c r="AH18" i="13"/>
  <c r="AY17" i="13"/>
  <c r="BU16" i="13"/>
  <c r="BT16" i="13"/>
  <c r="BS16" i="13"/>
  <c r="BV16" i="13" s="1"/>
  <c r="BO16" i="13"/>
  <c r="BR16" i="13" s="1"/>
  <c r="BA16" i="13"/>
  <c r="AV16" i="13"/>
  <c r="AX16" i="13" s="1"/>
  <c r="AH16" i="13"/>
  <c r="AY15" i="13"/>
  <c r="BB15" i="13" s="1"/>
  <c r="BU14" i="13"/>
  <c r="BT14" i="13"/>
  <c r="BS14" i="13"/>
  <c r="BV14" i="13" s="1"/>
  <c r="BO14" i="13"/>
  <c r="BQ14" i="13" s="1"/>
  <c r="BA14" i="13"/>
  <c r="AV14" i="13"/>
  <c r="AZ15" i="13" s="1"/>
  <c r="AH14" i="13"/>
  <c r="V26" i="12"/>
  <c r="AH18" i="12"/>
  <c r="AH19" i="12"/>
  <c r="AH20" i="12"/>
  <c r="AH21" i="12"/>
  <c r="AH22" i="12"/>
  <c r="AH23" i="12"/>
  <c r="AH24" i="12"/>
  <c r="AH25" i="12"/>
  <c r="AH17" i="12"/>
  <c r="BI1" i="13"/>
  <c r="BL32" i="16" l="1"/>
  <c r="BM15" i="16"/>
  <c r="BM32" i="16" s="1"/>
  <c r="AZ34" i="16"/>
  <c r="BP14" i="15"/>
  <c r="BC29" i="16"/>
  <c r="BP18" i="15"/>
  <c r="BQ28" i="15"/>
  <c r="BR20" i="15"/>
  <c r="BL25" i="13"/>
  <c r="BM25" i="13" s="1"/>
  <c r="BC31" i="13"/>
  <c r="AX24" i="13"/>
  <c r="AZ27" i="13"/>
  <c r="BC27" i="13" s="1"/>
  <c r="BP26" i="13"/>
  <c r="BL19" i="13"/>
  <c r="BM19" i="13" s="1"/>
  <c r="AW16" i="13"/>
  <c r="AW24" i="13"/>
  <c r="BQ18" i="15"/>
  <c r="BL23" i="15"/>
  <c r="BM23" i="15" s="1"/>
  <c r="BP26" i="15"/>
  <c r="BL27" i="15"/>
  <c r="BM27" i="15" s="1"/>
  <c r="AW30" i="15"/>
  <c r="AZ23" i="15"/>
  <c r="BC23" i="15" s="1"/>
  <c r="BQ26" i="15"/>
  <c r="BR14" i="15"/>
  <c r="AW18" i="15"/>
  <c r="AX20" i="15"/>
  <c r="BR22" i="15"/>
  <c r="BP30" i="15"/>
  <c r="AX28" i="15"/>
  <c r="BR30" i="15"/>
  <c r="AH32" i="15"/>
  <c r="BL19" i="15"/>
  <c r="BM19" i="15" s="1"/>
  <c r="BQ20" i="15"/>
  <c r="AY33" i="14"/>
  <c r="AX18" i="14"/>
  <c r="AH32" i="14"/>
  <c r="AW22" i="14"/>
  <c r="AZ23" i="14"/>
  <c r="BL23" i="14" s="1"/>
  <c r="BM23" i="14" s="1"/>
  <c r="BA32" i="14"/>
  <c r="BL17" i="14"/>
  <c r="BM17" i="14" s="1"/>
  <c r="BR26" i="14"/>
  <c r="AW28" i="14"/>
  <c r="AZ29" i="14"/>
  <c r="BL29" i="14" s="1"/>
  <c r="BM29" i="14" s="1"/>
  <c r="AW30" i="14"/>
  <c r="AX30" i="14"/>
  <c r="AW16" i="14"/>
  <c r="AH32" i="13"/>
  <c r="BL17" i="13"/>
  <c r="BM17" i="13" s="1"/>
  <c r="BC25" i="13"/>
  <c r="BQ26" i="13"/>
  <c r="AZ17" i="13"/>
  <c r="BL29" i="13"/>
  <c r="BM29" i="13" s="1"/>
  <c r="AW26" i="13"/>
  <c r="AW28" i="13"/>
  <c r="BA32" i="13"/>
  <c r="AW18" i="13"/>
  <c r="AX28" i="13"/>
  <c r="BL31" i="13"/>
  <c r="BM31" i="13" s="1"/>
  <c r="AX18" i="13"/>
  <c r="AZ23" i="13"/>
  <c r="BL23" i="13" s="1"/>
  <c r="BM23" i="13" s="1"/>
  <c r="BL15" i="15"/>
  <c r="BC15" i="15"/>
  <c r="BL31" i="15"/>
  <c r="BM31" i="15" s="1"/>
  <c r="BC31" i="15"/>
  <c r="BL17" i="15"/>
  <c r="BM17" i="15" s="1"/>
  <c r="BC21" i="15"/>
  <c r="BL21" i="15"/>
  <c r="BM21" i="15" s="1"/>
  <c r="AW14" i="15"/>
  <c r="BQ16" i="15"/>
  <c r="BB17" i="15"/>
  <c r="AX24" i="15"/>
  <c r="BC27" i="15"/>
  <c r="BP14" i="14"/>
  <c r="AX14" i="15"/>
  <c r="BR16" i="15"/>
  <c r="BC17" i="15"/>
  <c r="AW20" i="15"/>
  <c r="BB23" i="15"/>
  <c r="BB32" i="15" s="1"/>
  <c r="BB33" i="15" s="1"/>
  <c r="BP28" i="15"/>
  <c r="AZ29" i="15"/>
  <c r="BL29" i="15" s="1"/>
  <c r="BM29" i="15" s="1"/>
  <c r="AX30" i="15"/>
  <c r="AY33" i="15"/>
  <c r="BR16" i="14"/>
  <c r="BQ20" i="14"/>
  <c r="AW16" i="15"/>
  <c r="BP24" i="15"/>
  <c r="AZ25" i="15"/>
  <c r="BL25" i="15" s="1"/>
  <c r="BM25" i="15" s="1"/>
  <c r="BC29" i="15"/>
  <c r="BQ24" i="15"/>
  <c r="BB25" i="15"/>
  <c r="BR20" i="14"/>
  <c r="AX16" i="15"/>
  <c r="BQ16" i="14"/>
  <c r="BQ14" i="14"/>
  <c r="BP24" i="14"/>
  <c r="BR14" i="13"/>
  <c r="BQ24" i="14"/>
  <c r="BP22" i="14"/>
  <c r="BQ26" i="14"/>
  <c r="BQ30" i="14"/>
  <c r="BC31" i="14"/>
  <c r="BC21" i="14"/>
  <c r="BL21" i="14"/>
  <c r="BM21" i="14" s="1"/>
  <c r="BL27" i="14"/>
  <c r="BM27" i="14" s="1"/>
  <c r="BC27" i="14"/>
  <c r="BL25" i="14"/>
  <c r="BM25" i="14" s="1"/>
  <c r="BC25" i="14"/>
  <c r="BC15" i="14"/>
  <c r="BL15" i="14"/>
  <c r="AX14" i="14"/>
  <c r="AW20" i="14"/>
  <c r="BQ22" i="14"/>
  <c r="BP28" i="14"/>
  <c r="BP18" i="14"/>
  <c r="AZ19" i="14"/>
  <c r="BL19" i="14" s="1"/>
  <c r="BM19" i="14" s="1"/>
  <c r="AX20" i="14"/>
  <c r="BC23" i="14"/>
  <c r="AW26" i="14"/>
  <c r="BQ28" i="14"/>
  <c r="BB29" i="14"/>
  <c r="BB23" i="14"/>
  <c r="BQ18" i="13"/>
  <c r="BQ18" i="14"/>
  <c r="BB19" i="14"/>
  <c r="AX26" i="14"/>
  <c r="BC29" i="14"/>
  <c r="AW14" i="14"/>
  <c r="BC19" i="14"/>
  <c r="BP30" i="14"/>
  <c r="BP16" i="13"/>
  <c r="BP20" i="13"/>
  <c r="BP24" i="13"/>
  <c r="BQ20" i="13"/>
  <c r="BP18" i="13"/>
  <c r="BC21" i="13"/>
  <c r="BL21" i="13"/>
  <c r="BM21" i="13" s="1"/>
  <c r="BC15" i="13"/>
  <c r="BL15" i="13"/>
  <c r="BC19" i="13"/>
  <c r="AW14" i="13"/>
  <c r="BQ16" i="13"/>
  <c r="BB17" i="13"/>
  <c r="BP22" i="13"/>
  <c r="AW30" i="13"/>
  <c r="AX14" i="13"/>
  <c r="BC17" i="13"/>
  <c r="AW20" i="13"/>
  <c r="BQ22" i="13"/>
  <c r="BB23" i="13"/>
  <c r="BP28" i="13"/>
  <c r="AX30" i="13"/>
  <c r="AX20" i="13"/>
  <c r="BQ28" i="13"/>
  <c r="BB29" i="13"/>
  <c r="AY33" i="13"/>
  <c r="BC29" i="13"/>
  <c r="BP14" i="13"/>
  <c r="AW22" i="13"/>
  <c r="BQ24" i="13"/>
  <c r="BB25" i="13"/>
  <c r="BP30" i="13"/>
  <c r="BQ30" i="13"/>
  <c r="BB31" i="13"/>
  <c r="AH26" i="12"/>
  <c r="BT24" i="12"/>
  <c r="BT22" i="12"/>
  <c r="BT20" i="12"/>
  <c r="BT18" i="12"/>
  <c r="BT16" i="12"/>
  <c r="BC32" i="16" l="1"/>
  <c r="BC34" i="16" s="1"/>
  <c r="BC23" i="13"/>
  <c r="BB32" i="13"/>
  <c r="BB33" i="13" s="1"/>
  <c r="BL27" i="13"/>
  <c r="BM27" i="13" s="1"/>
  <c r="AZ34" i="14"/>
  <c r="BB32" i="14"/>
  <c r="BB33" i="14" s="1"/>
  <c r="AZ34" i="13"/>
  <c r="BC25" i="15"/>
  <c r="AZ34" i="15"/>
  <c r="BL32" i="15"/>
  <c r="BM15" i="15"/>
  <c r="BM32" i="15" s="1"/>
  <c r="BL32" i="14"/>
  <c r="BM15" i="14"/>
  <c r="BM32" i="14" s="1"/>
  <c r="BM15" i="13"/>
  <c r="BU22" i="12"/>
  <c r="BO24" i="12"/>
  <c r="BS22" i="12"/>
  <c r="BV22" i="12" s="1"/>
  <c r="BO20" i="12"/>
  <c r="BO18" i="12"/>
  <c r="BO22" i="12"/>
  <c r="BS18" i="12"/>
  <c r="BV18" i="12" s="1"/>
  <c r="BS24" i="12"/>
  <c r="BU16" i="12"/>
  <c r="BU18" i="12"/>
  <c r="BU20" i="12"/>
  <c r="BS20" i="12"/>
  <c r="BU24" i="12"/>
  <c r="BS16" i="12"/>
  <c r="BO16" i="12"/>
  <c r="BA24" i="12"/>
  <c r="AV24" i="12"/>
  <c r="BA22" i="12"/>
  <c r="AV22" i="12"/>
  <c r="AY21" i="12"/>
  <c r="BA20" i="12"/>
  <c r="AV20" i="12"/>
  <c r="AY19" i="12"/>
  <c r="BG18" i="12"/>
  <c r="BG19" i="12" s="1"/>
  <c r="BA18" i="12"/>
  <c r="AV18" i="12"/>
  <c r="BH17" i="12"/>
  <c r="BA16" i="12"/>
  <c r="AV16" i="12"/>
  <c r="BI17" i="12"/>
  <c r="BI16" i="12"/>
  <c r="BL32" i="13" l="1"/>
  <c r="BC32" i="13" s="1"/>
  <c r="BC34" i="13" s="1"/>
  <c r="BM32" i="13"/>
  <c r="BC32" i="15"/>
  <c r="BC34" i="15" s="1"/>
  <c r="BC32" i="14"/>
  <c r="BC34" i="14" s="1"/>
  <c r="BV20" i="12"/>
  <c r="BV16" i="12"/>
  <c r="BV24" i="12"/>
  <c r="BR22" i="12"/>
  <c r="BP22" i="12"/>
  <c r="BQ22" i="12"/>
  <c r="BR24" i="12"/>
  <c r="BQ24" i="12"/>
  <c r="BP24" i="12"/>
  <c r="BR16" i="12"/>
  <c r="BQ16" i="12"/>
  <c r="BP16" i="12"/>
  <c r="BR18" i="12"/>
  <c r="BP18" i="12"/>
  <c r="BQ18" i="12"/>
  <c r="BR20" i="12"/>
  <c r="BQ20" i="12"/>
  <c r="BP20" i="12"/>
  <c r="AX22" i="12"/>
  <c r="AX24" i="12"/>
  <c r="AY17" i="12"/>
  <c r="AX20" i="12"/>
  <c r="AX16" i="12"/>
  <c r="AX18" i="12"/>
  <c r="BB19" i="1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AY25" i="12"/>
  <c r="AW24" i="12" l="1"/>
  <c r="AZ23" i="12"/>
  <c r="BL23" i="12" s="1"/>
  <c r="BM23" i="12" s="1"/>
  <c r="AZ19" i="12"/>
  <c r="BC19" i="12" s="1"/>
  <c r="AZ21" i="12"/>
  <c r="BL21" i="12" s="1"/>
  <c r="BM21" i="12" s="1"/>
  <c r="AZ25" i="12"/>
  <c r="BL25" i="12" s="1"/>
  <c r="BM25" i="12" s="1"/>
  <c r="AZ17" i="12"/>
  <c r="BL17" i="12" s="1"/>
  <c r="BM17" i="12" s="1"/>
  <c r="AW20" i="12"/>
  <c r="AW22" i="12"/>
  <c r="AW16" i="12"/>
  <c r="AW18" i="12"/>
  <c r="BB17" i="12"/>
  <c r="BB21" i="12"/>
  <c r="BB23" i="12"/>
  <c r="BB25" i="12"/>
  <c r="BG21" i="12"/>
  <c r="AY27" i="12"/>
  <c r="BI18" i="12"/>
  <c r="BI20" i="12"/>
  <c r="BI19" i="12"/>
  <c r="BC17" i="12" l="1"/>
  <c r="BC23" i="12"/>
  <c r="BL19" i="12"/>
  <c r="BL26" i="12" s="1"/>
  <c r="BC21" i="12"/>
  <c r="BB26" i="12"/>
  <c r="BB27" i="12" s="1"/>
  <c r="BC25" i="12"/>
  <c r="BG22" i="12"/>
  <c r="AZ28" i="12"/>
  <c r="BI21" i="12"/>
  <c r="BM19" i="12" l="1"/>
  <c r="BM26" i="12" s="1"/>
  <c r="BC26" i="12" s="1"/>
  <c r="BC28" i="12" s="1"/>
  <c r="AD29" i="12"/>
  <c r="BG23" i="12"/>
  <c r="BI22" i="12"/>
  <c r="AN29" i="12" l="1"/>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I41" i="12"/>
  <c r="BJ16" i="12" l="1"/>
</calcChain>
</file>

<file path=xl/sharedStrings.xml><?xml version="1.0" encoding="utf-8"?>
<sst xmlns="http://schemas.openxmlformats.org/spreadsheetml/2006/main" count="549" uniqueCount="100">
  <si>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</si>
  <si>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</si>
  <si>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</si>
  <si>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</si>
  <si>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</si>
  <si>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</si>
  <si>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</si>
  <si>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</si>
  <si>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</si>
  <si>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</si>
  <si>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</si>
  <si>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</si>
  <si>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</si>
  <si>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</si>
  <si>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</si>
  <si>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</si>
  <si>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</si>
  <si>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</si>
  <si>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賃  金  総  額</t>
    <rPh sb="0" eb="1">
      <t>チン</t>
    </rPh>
    <rPh sb="3" eb="4">
      <t>キン</t>
    </rPh>
    <rPh sb="6" eb="7">
      <t>フサ</t>
    </rPh>
    <rPh sb="9" eb="10">
      <t>ガク</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</si>
  <si>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</si>
  <si>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</si>
  <si>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</si>
  <si>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</si>
  <si>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</si>
  <si>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</si>
  <si>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</si>
  <si>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</si>
  <si>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</si>
  <si>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</si>
  <si>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</si>
  <si>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</si>
  <si>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</si>
  <si>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</si>
  <si>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一括有期事業報告書　（建設の事業）</t>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</si>
  <si>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</si>
  <si>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</si>
  <si>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</si>
  <si>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</si>
  <si>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</si>
  <si>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</si>
  <si>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</si>
  <si>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</si>
  <si>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</si>
  <si>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</si>
  <si>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</si>
  <si>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</si>
  <si>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</si>
  <si>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</si>
  <si>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</si>
  <si>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</si>
  <si>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</si>
  <si>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</si>
  <si>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</si>
  <si>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</si>
  <si>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</si>
  <si>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</si>
  <si>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</si>
  <si>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</si>
  <si>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</si>
  <si>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</si>
  <si>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</si>
  <si>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</si>
  <si>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</si>
  <si>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</si>
  <si>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</si>
  <si>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</si>
  <si>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t>
    <phoneticPr fontId="2"/>
  </si>
  <si>
    <t>)</t>
    <phoneticPr fontId="2"/>
  </si>
  <si>
    <t>請負金額の内訳</t>
    <phoneticPr fontId="2"/>
  </si>
  <si>
    <t>③</t>
    <phoneticPr fontId="2"/>
  </si>
  <si>
    <t>事業の種類</t>
    <phoneticPr fontId="2"/>
  </si>
  <si>
    <t>郵便番号（</t>
    <phoneticPr fontId="2"/>
  </si>
  <si>
    <t>（法人のときはその名称及び代表者の氏名）</t>
    <phoneticPr fontId="2"/>
  </si>
  <si>
    <t>作 成 年 月 日 ・
提 出 代 行 者 ・
事務代理者の表示</t>
    <phoneticPr fontId="2"/>
  </si>
  <si>
    <t>電話番号</t>
    <phoneticPr fontId="2"/>
  </si>
  <si>
    <t>　社会保険労務士記載欄は、この報告書を社会保険労務士が作成した場合のみ記載すること。</t>
    <phoneticPr fontId="2"/>
  </si>
  <si>
    <t>請負金額の内訳</t>
    <phoneticPr fontId="2"/>
  </si>
  <si>
    <t>労　働　保　険</t>
    <phoneticPr fontId="2"/>
  </si>
  <si>
    <t>③</t>
    <phoneticPr fontId="2"/>
  </si>
  <si>
    <t>電話番号（</t>
    <phoneticPr fontId="2"/>
  </si>
  <si>
    <t>氏名</t>
    <phoneticPr fontId="2"/>
  </si>
  <si>
    <t xml:space="preserve">  </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</si>
  <si>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</si>
  <si>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</si>
  <si>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</si>
  <si>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</si>
  <si>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</si>
  <si>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</si>
  <si>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</si>
  <si>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</si>
  <si>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</si>
  <si>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提出用</t>
  </si>
  <si>
    <t>3</t>
    <phoneticPr fontId="2"/>
  </si>
  <si>
    <t>1</t>
    <phoneticPr fontId="2"/>
  </si>
  <si>
    <t>0</t>
    <phoneticPr fontId="2"/>
  </si>
  <si>
    <t>2</t>
    <phoneticPr fontId="2"/>
  </si>
  <si>
    <t>9</t>
    <phoneticPr fontId="2"/>
  </si>
  <si>
    <t>4</t>
    <phoneticPr fontId="2"/>
  </si>
  <si>
    <t>5</t>
    <phoneticPr fontId="2"/>
  </si>
  <si>
    <t>岡山</t>
    <rPh sb="0" eb="2">
      <t>オカヤマ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</si>
</sst>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000\-00;000\-0000"/>
    <numFmt numFmtId="177" formatCode="#,##0_);[Red]\(#,##0\)"/>
    <numFmt numFmtId="178" formatCode="\(#,###\)"/>
    <numFmt numFmtId="179" formatCode="[$-411]ge\.m\.d;@"/>
    <numFmt numFmtId="180" formatCode="&quot;計&quot;\ #,###&quot; &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B5ECFD"/>
        <bgColor indexed="64"/>
      </patternFill>
    </fill>
  </fills>
  <borders count="118">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style="hair">
        <color indexed="17"/>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thin">
        <color indexed="17"/>
      </right>
      <top/>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style="hair">
        <color indexed="17"/>
      </left>
      <right/>
      <top/>
      <bottom style="hair">
        <color indexed="17"/>
      </bottom>
      <diagonal/>
    </border>
    <border>
      <left style="thin">
        <color indexed="64"/>
      </left>
      <right style="dotted">
        <color indexed="17"/>
      </right>
      <top style="thin">
        <color indexed="64"/>
      </top>
      <bottom/>
      <diagonal/>
    </border>
    <border>
      <left style="thin">
        <color indexed="17"/>
      </left>
      <right style="dotted">
        <color indexed="17"/>
      </right>
      <top style="thin">
        <color indexed="64"/>
      </top>
      <bottom/>
      <diagonal/>
    </border>
    <border>
      <left style="thin">
        <color indexed="17"/>
      </left>
      <right style="thin">
        <color indexed="64"/>
      </right>
      <top style="thin">
        <color indexed="64"/>
      </top>
      <bottom/>
      <diagonal/>
    </border>
    <border>
      <left style="thin">
        <color indexed="64"/>
      </left>
      <right style="dotted">
        <color indexed="17"/>
      </right>
      <top/>
      <bottom/>
      <diagonal/>
    </border>
    <border>
      <left style="thin">
        <color indexed="17"/>
      </left>
      <right style="thin">
        <color indexed="64"/>
      </right>
      <top/>
      <bottom/>
      <diagonal/>
    </border>
    <border>
      <left style="thin">
        <color indexed="64"/>
      </left>
      <right style="dotted">
        <color indexed="17"/>
      </right>
      <top/>
      <bottom style="thin">
        <color indexed="64"/>
      </bottom>
      <diagonal/>
    </border>
    <border>
      <left style="thin">
        <color indexed="17"/>
      </left>
      <right style="dotted">
        <color indexed="17"/>
      </right>
      <top/>
      <bottom style="thin">
        <color indexed="64"/>
      </bottom>
      <diagonal/>
    </border>
    <border>
      <left style="thin">
        <color indexed="17"/>
      </left>
      <right style="thin">
        <color indexed="64"/>
      </right>
      <top/>
      <bottom style="thin">
        <color indexed="64"/>
      </bottom>
      <diagonal/>
    </border>
    <border>
      <left style="thin">
        <color indexed="17"/>
      </left>
      <right style="dotted">
        <color indexed="17"/>
      </right>
      <top/>
      <bottom style="thin">
        <color indexed="17"/>
      </bottom>
      <diagonal/>
    </border>
    <border>
      <left style="dotted">
        <color indexed="17"/>
      </left>
      <right style="thin">
        <color indexed="17"/>
      </right>
      <top/>
      <bottom style="thin">
        <color indexed="17"/>
      </bottom>
      <diagonal/>
    </border>
    <border>
      <left style="dotted">
        <color indexed="17"/>
      </left>
      <right style="dotted">
        <color indexed="17"/>
      </right>
      <top/>
      <bottom style="thin">
        <color indexed="17"/>
      </bottom>
      <diagonal/>
    </border>
  </borders>
  <cellStyleXfs count="5">
    <xf numFmtId="0" fontId="0" fillId="0" borderId="0"/>
    <xf numFmtId="38" fontId="1" fillId="0" borderId="0" applyFont="0" applyFill="0" applyBorder="0" applyAlignment="0" applyProtection="0"/>
    <xf numFmtId="38" fontId="16" fillId="0" borderId="0" applyFont="0" applyFill="0" applyBorder="0" applyAlignment="0" applyProtection="0">
      <alignment vertical="center"/>
    </xf>
    <xf numFmtId="0" fontId="17" fillId="0" borderId="0">
      <alignment vertical="center"/>
    </xf>
    <xf numFmtId="0" fontId="19" fillId="0" borderId="0"/>
  </cellStyleXfs>
  <cellXfs count="424">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0" fontId="11" fillId="0" borderId="0" xfId="0" applyFont="1" applyAlignment="1">
      <alignment vertical="center"/>
    </xf>
    <xf numFmtId="179"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7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0" xfId="0" applyFont="1" applyBorder="1" applyAlignment="1">
      <alignment vertical="center"/>
    </xf>
    <xf numFmtId="0" fontId="0" fillId="0" borderId="10"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vertical="center"/>
    </xf>
    <xf numFmtId="0" fontId="11" fillId="0" borderId="47"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2" fillId="0" borderId="11" xfId="0" applyFont="1" applyBorder="1" applyAlignment="1">
      <alignment vertical="center"/>
    </xf>
    <xf numFmtId="0" fontId="12" fillId="0" borderId="11" xfId="0" applyFont="1" applyBorder="1" applyAlignment="1">
      <alignment horizontal="center" vertical="center"/>
    </xf>
    <xf numFmtId="177" fontId="12" fillId="0" borderId="11" xfId="0" applyNumberFormat="1" applyFont="1" applyBorder="1" applyAlignment="1">
      <alignment horizontal="right" vertical="center"/>
    </xf>
    <xf numFmtId="177" fontId="12" fillId="0" borderId="8" xfId="0" applyNumberFormat="1" applyFont="1" applyBorder="1" applyAlignment="1">
      <alignment horizontal="right" vertical="center"/>
    </xf>
    <xf numFmtId="0" fontId="18" fillId="0" borderId="11" xfId="0" applyFont="1" applyBorder="1" applyAlignment="1">
      <alignment horizontal="center" vertical="center"/>
    </xf>
    <xf numFmtId="0" fontId="18" fillId="0" borderId="8" xfId="0" applyFont="1" applyBorder="1" applyAlignment="1">
      <alignment horizontal="center" vertical="center"/>
    </xf>
    <xf numFmtId="177" fontId="18" fillId="0" borderId="11" xfId="0" applyNumberFormat="1" applyFont="1" applyBorder="1" applyAlignment="1">
      <alignment horizontal="right" vertical="center"/>
    </xf>
    <xf numFmtId="0" fontId="4" fillId="0" borderId="1" xfId="0" applyFont="1" applyBorder="1" applyAlignment="1">
      <alignment horizontal="center" vertical="center"/>
    </xf>
    <xf numFmtId="0" fontId="11" fillId="0" borderId="0" xfId="0" applyFont="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48" xfId="0" applyBorder="1" applyAlignment="1">
      <alignment horizontal="center" vertical="center"/>
    </xf>
    <xf numFmtId="0" fontId="4" fillId="0" borderId="0" xfId="0" applyFont="1" applyAlignment="1">
      <alignment vertical="center" wrapText="1"/>
    </xf>
    <xf numFmtId="0" fontId="6" fillId="0" borderId="68" xfId="0" applyFont="1" applyBorder="1" applyAlignment="1">
      <alignment horizontal="center" vertical="center"/>
    </xf>
    <xf numFmtId="0" fontId="5" fillId="0" borderId="82" xfId="0" applyFont="1" applyBorder="1" applyAlignment="1">
      <alignment horizontal="left" vertical="top"/>
    </xf>
    <xf numFmtId="0" fontId="5" fillId="0" borderId="85" xfId="0" applyFont="1" applyBorder="1" applyAlignment="1">
      <alignment vertical="center"/>
    </xf>
    <xf numFmtId="0" fontId="5" fillId="0" borderId="67" xfId="0" applyFont="1" applyBorder="1" applyAlignment="1">
      <alignment vertical="center"/>
    </xf>
    <xf numFmtId="0" fontId="5" fillId="0" borderId="65" xfId="0" applyFont="1" applyBorder="1" applyAlignment="1">
      <alignment horizontal="left" vertical="top"/>
    </xf>
    <xf numFmtId="0" fontId="4" fillId="0" borderId="69" xfId="0" applyFont="1" applyBorder="1" applyAlignment="1">
      <alignment horizontal="center" vertical="center"/>
    </xf>
    <xf numFmtId="0" fontId="4" fillId="0" borderId="66" xfId="0" applyFont="1" applyBorder="1" applyAlignment="1">
      <alignment horizontal="center" vertical="center"/>
    </xf>
    <xf numFmtId="0" fontId="14" fillId="0" borderId="0" xfId="0" applyFont="1" applyAlignment="1">
      <alignment horizontal="left" vertical="center"/>
    </xf>
    <xf numFmtId="0" fontId="11" fillId="0" borderId="52" xfId="0" applyFont="1" applyBorder="1" applyAlignment="1">
      <alignment vertical="center"/>
    </xf>
    <xf numFmtId="0" fontId="8" fillId="0" borderId="0" xfId="0" applyFont="1" applyAlignment="1">
      <alignment vertical="center" wrapText="1"/>
    </xf>
    <xf numFmtId="0" fontId="0" fillId="0" borderId="52" xfId="0" applyBorder="1" applyAlignment="1">
      <alignment horizontal="center" vertical="center"/>
    </xf>
    <xf numFmtId="0" fontId="12" fillId="0" borderId="81" xfId="0" applyFont="1" applyBorder="1" applyAlignment="1">
      <alignment horizontal="center" vertical="center"/>
    </xf>
    <xf numFmtId="0" fontId="12" fillId="0" borderId="77" xfId="0" applyFont="1" applyBorder="1" applyAlignment="1">
      <alignment horizontal="center" vertical="center"/>
    </xf>
    <xf numFmtId="0" fontId="11" fillId="0" borderId="98" xfId="0" applyFont="1" applyBorder="1" applyAlignment="1">
      <alignment horizontal="center" vertical="center"/>
    </xf>
    <xf numFmtId="0" fontId="11" fillId="0" borderId="78" xfId="0" applyFont="1" applyBorder="1" applyAlignment="1">
      <alignment horizontal="center" vertical="center"/>
    </xf>
    <xf numFmtId="0" fontId="11" fillId="0" borderId="72" xfId="0" applyFont="1" applyBorder="1" applyAlignment="1">
      <alignment horizontal="center" vertical="center"/>
    </xf>
    <xf numFmtId="0" fontId="11" fillId="0" borderId="81" xfId="0" applyFont="1" applyBorder="1" applyAlignment="1">
      <alignment horizontal="center" vertical="center"/>
    </xf>
    <xf numFmtId="177" fontId="12" fillId="0" borderId="81" xfId="0" applyNumberFormat="1" applyFont="1" applyBorder="1" applyAlignment="1">
      <alignment horizontal="right" vertical="center"/>
    </xf>
    <xf numFmtId="0" fontId="11" fillId="0" borderId="98" xfId="0" applyFont="1" applyBorder="1" applyAlignment="1">
      <alignment vertical="center"/>
    </xf>
    <xf numFmtId="0" fontId="11" fillId="0" borderId="78" xfId="0" applyFont="1" applyBorder="1" applyAlignment="1">
      <alignment vertical="center"/>
    </xf>
    <xf numFmtId="0" fontId="11" fillId="0" borderId="77" xfId="0" applyFont="1" applyBorder="1" applyAlignment="1">
      <alignment vertical="center"/>
    </xf>
    <xf numFmtId="0" fontId="11" fillId="0" borderId="71" xfId="0" applyFont="1" applyBorder="1" applyAlignment="1">
      <alignment horizontal="center" vertical="center"/>
    </xf>
    <xf numFmtId="0" fontId="11" fillId="0" borderId="79" xfId="0" applyFont="1" applyBorder="1" applyAlignment="1">
      <alignment vertical="center"/>
    </xf>
    <xf numFmtId="0" fontId="11" fillId="0" borderId="99" xfId="0" applyFont="1" applyBorder="1" applyAlignment="1">
      <alignment vertical="center"/>
    </xf>
    <xf numFmtId="0" fontId="11" fillId="0" borderId="100" xfId="0" applyFont="1" applyBorder="1" applyAlignment="1">
      <alignment vertical="center"/>
    </xf>
    <xf numFmtId="0" fontId="3" fillId="0" borderId="81" xfId="0" applyFont="1" applyBorder="1" applyAlignment="1">
      <alignment horizontal="center" vertical="center"/>
    </xf>
    <xf numFmtId="177" fontId="18" fillId="0" borderId="81" xfId="0" applyNumberFormat="1" applyFont="1" applyBorder="1" applyAlignment="1">
      <alignment horizontal="right" vertical="center"/>
    </xf>
    <xf numFmtId="177" fontId="18" fillId="0" borderId="74" xfId="0" applyNumberFormat="1" applyFont="1" applyBorder="1" applyAlignment="1">
      <alignment horizontal="right" vertical="center"/>
    </xf>
    <xf numFmtId="0" fontId="18" fillId="0" borderId="73" xfId="0" applyFont="1" applyBorder="1" applyAlignment="1">
      <alignment horizontal="center" vertical="center"/>
    </xf>
    <xf numFmtId="177" fontId="18" fillId="0" borderId="73" xfId="0" applyNumberFormat="1" applyFont="1" applyBorder="1" applyAlignment="1">
      <alignment horizontal="right" vertical="center"/>
    </xf>
    <xf numFmtId="0" fontId="3" fillId="0" borderId="73" xfId="0" applyFont="1" applyBorder="1" applyAlignment="1">
      <alignment horizontal="center" vertical="center"/>
    </xf>
    <xf numFmtId="0" fontId="11" fillId="0" borderId="101" xfId="0" applyFont="1" applyBorder="1" applyAlignment="1">
      <alignment vertical="center"/>
    </xf>
    <xf numFmtId="38" fontId="6" fillId="0" borderId="66" xfId="1" applyFont="1" applyBorder="1" applyAlignment="1" applyProtection="1">
      <alignment horizontal="right" vertical="top" shrinkToFit="1"/>
    </xf>
    <xf numFmtId="38" fontId="12" fillId="0" borderId="65" xfId="1" applyFont="1" applyBorder="1" applyAlignment="1">
      <alignment shrinkToFit="1"/>
    </xf>
    <xf numFmtId="38" fontId="12" fillId="0" borderId="66" xfId="1" applyFont="1" applyBorder="1" applyAlignment="1">
      <alignment shrinkToFit="1"/>
    </xf>
    <xf numFmtId="38" fontId="4" fillId="0" borderId="66" xfId="1" applyFont="1" applyBorder="1" applyAlignment="1">
      <alignment horizontal="right" vertical="top" shrinkToFit="1"/>
    </xf>
    <xf numFmtId="38" fontId="4" fillId="0" borderId="69" xfId="1" applyFont="1" applyBorder="1" applyAlignment="1">
      <alignment horizontal="right" vertical="top" shrinkToFit="1"/>
    </xf>
    <xf numFmtId="177" fontId="12" fillId="0" borderId="56" xfId="0" applyNumberFormat="1" applyFont="1" applyBorder="1" applyAlignment="1">
      <alignment horizontal="right" vertical="center"/>
    </xf>
    <xf numFmtId="0" fontId="11" fillId="0" borderId="102" xfId="0" applyFont="1" applyBorder="1" applyAlignment="1">
      <alignment vertical="center"/>
    </xf>
    <xf numFmtId="0" fontId="11" fillId="0" borderId="80" xfId="0" applyFont="1" applyBorder="1" applyAlignment="1">
      <alignment vertical="center"/>
    </xf>
    <xf numFmtId="38" fontId="13" fillId="3" borderId="65" xfId="1" applyFont="1" applyFill="1" applyBorder="1" applyAlignment="1" applyProtection="1">
      <alignment shrinkToFit="1"/>
      <protection locked="0"/>
    </xf>
    <xf numFmtId="38" fontId="13" fillId="3" borderId="69" xfId="1" applyFont="1" applyFill="1" applyBorder="1" applyAlignment="1" applyProtection="1">
      <alignment shrinkToFit="1"/>
      <protection locked="0"/>
    </xf>
    <xf numFmtId="38" fontId="6" fillId="3" borderId="69" xfId="1" applyFont="1" applyFill="1" applyBorder="1" applyAlignment="1">
      <alignment horizontal="right" vertical="top" shrinkToFit="1"/>
    </xf>
    <xf numFmtId="177" fontId="12" fillId="3" borderId="5" xfId="1" applyNumberFormat="1" applyFont="1" applyFill="1" applyBorder="1" applyAlignment="1" applyProtection="1">
      <alignment vertical="center" shrinkToFit="1"/>
      <protection locked="0"/>
    </xf>
    <xf numFmtId="177" fontId="12" fillId="3" borderId="4" xfId="1" applyNumberFormat="1" applyFont="1" applyFill="1" applyBorder="1" applyAlignment="1">
      <alignment vertical="center" shrinkToFit="1"/>
    </xf>
    <xf numFmtId="178" fontId="12" fillId="3" borderId="69" xfId="1" applyNumberFormat="1" applyFont="1" applyFill="1" applyBorder="1" applyAlignment="1">
      <alignment vertical="center" shrinkToFit="1"/>
    </xf>
    <xf numFmtId="177" fontId="12" fillId="3" borderId="65" xfId="1" applyNumberFormat="1" applyFont="1" applyFill="1" applyBorder="1" applyAlignment="1" applyProtection="1">
      <alignment vertical="center" shrinkToFit="1"/>
      <protection locked="0"/>
    </xf>
    <xf numFmtId="177" fontId="12" fillId="3" borderId="69" xfId="1" applyNumberFormat="1" applyFont="1" applyFill="1" applyBorder="1" applyAlignment="1" applyProtection="1">
      <alignment vertical="center" shrinkToFit="1"/>
      <protection locked="0"/>
    </xf>
    <xf numFmtId="178" fontId="12" fillId="3" borderId="69" xfId="1" applyNumberFormat="1" applyFont="1" applyFill="1" applyBorder="1" applyAlignment="1" applyProtection="1">
      <alignment vertical="center" shrinkToFit="1"/>
      <protection locked="0"/>
    </xf>
    <xf numFmtId="177" fontId="12" fillId="3" borderId="70" xfId="1" applyNumberFormat="1" applyFont="1" applyFill="1" applyBorder="1" applyAlignment="1" applyProtection="1">
      <alignment vertical="center" shrinkToFit="1"/>
      <protection locked="0"/>
    </xf>
    <xf numFmtId="177" fontId="12" fillId="3" borderId="75" xfId="1" applyNumberFormat="1" applyFont="1" applyFill="1" applyBorder="1" applyAlignment="1" applyProtection="1">
      <alignment vertical="center" shrinkToFit="1"/>
      <protection locked="0"/>
    </xf>
    <xf numFmtId="178" fontId="12" fillId="3" borderId="75" xfId="1" applyNumberFormat="1" applyFont="1" applyFill="1" applyBorder="1" applyAlignment="1" applyProtection="1">
      <alignment vertical="center" shrinkToFit="1"/>
      <protection locked="0"/>
    </xf>
    <xf numFmtId="177" fontId="12" fillId="3" borderId="4" xfId="1" applyNumberFormat="1" applyFont="1" applyFill="1" applyBorder="1" applyAlignment="1" applyProtection="1">
      <alignment vertical="center" shrinkToFit="1"/>
      <protection locked="0"/>
    </xf>
    <xf numFmtId="38" fontId="6" fillId="3" borderId="66" xfId="1" applyFont="1" applyFill="1" applyBorder="1" applyAlignment="1">
      <alignment horizontal="right" vertical="top" shrinkToFit="1"/>
    </xf>
    <xf numFmtId="177" fontId="4" fillId="3" borderId="66" xfId="1" applyNumberFormat="1" applyFont="1" applyFill="1" applyBorder="1" applyAlignment="1">
      <alignment vertical="center" shrinkToFit="1"/>
    </xf>
    <xf numFmtId="177" fontId="4" fillId="3" borderId="0" xfId="1" applyNumberFormat="1" applyFont="1" applyFill="1" applyBorder="1" applyAlignment="1">
      <alignment vertical="center" shrinkToFit="1"/>
    </xf>
    <xf numFmtId="38" fontId="4" fillId="3" borderId="69" xfId="1" applyFont="1" applyFill="1" applyBorder="1" applyAlignment="1">
      <alignment horizontal="right" vertical="top" shrinkToFit="1"/>
    </xf>
    <xf numFmtId="177" fontId="18" fillId="0" borderId="65" xfId="1" applyNumberFormat="1" applyFont="1" applyFill="1" applyBorder="1" applyAlignment="1">
      <alignment vertical="center" shrinkToFit="1"/>
    </xf>
    <xf numFmtId="177" fontId="18" fillId="0" borderId="66" xfId="1" applyNumberFormat="1" applyFont="1" applyFill="1" applyBorder="1" applyAlignment="1">
      <alignment vertical="center" shrinkToFit="1"/>
    </xf>
    <xf numFmtId="177" fontId="18" fillId="0" borderId="69" xfId="1" applyNumberFormat="1" applyFont="1" applyFill="1" applyBorder="1" applyAlignment="1">
      <alignment vertical="center" shrinkToFit="1"/>
    </xf>
    <xf numFmtId="177" fontId="18" fillId="0" borderId="70" xfId="1" applyNumberFormat="1" applyFont="1" applyFill="1" applyBorder="1" applyAlignment="1">
      <alignment vertical="center" shrinkToFit="1"/>
    </xf>
    <xf numFmtId="177" fontId="18" fillId="0" borderId="0" xfId="1" applyNumberFormat="1" applyFont="1" applyFill="1" applyBorder="1" applyAlignment="1">
      <alignment vertical="center" shrinkToFit="1"/>
    </xf>
    <xf numFmtId="177" fontId="18" fillId="0" borderId="75" xfId="1" applyNumberFormat="1" applyFont="1" applyFill="1" applyBorder="1" applyAlignment="1">
      <alignment vertical="center" shrinkToFit="1"/>
    </xf>
    <xf numFmtId="38" fontId="12" fillId="0" borderId="65" xfId="1" applyFont="1" applyFill="1" applyBorder="1" applyAlignment="1">
      <alignment shrinkToFit="1"/>
    </xf>
    <xf numFmtId="38" fontId="12" fillId="0" borderId="66" xfId="1" applyFont="1" applyFill="1" applyBorder="1" applyAlignment="1">
      <alignment shrinkToFit="1"/>
    </xf>
    <xf numFmtId="38" fontId="4" fillId="0" borderId="66" xfId="1" applyFont="1" applyFill="1" applyBorder="1" applyAlignment="1">
      <alignment horizontal="right" vertical="top" shrinkToFit="1"/>
    </xf>
    <xf numFmtId="38" fontId="4" fillId="0" borderId="69" xfId="1" applyFont="1" applyFill="1" applyBorder="1" applyAlignment="1">
      <alignment horizontal="right" vertical="top" shrinkToFit="1"/>
    </xf>
    <xf numFmtId="177" fontId="12" fillId="0" borderId="65" xfId="1" applyNumberFormat="1" applyFont="1" applyFill="1" applyBorder="1" applyAlignment="1">
      <alignment vertical="center" shrinkToFit="1"/>
    </xf>
    <xf numFmtId="177" fontId="12" fillId="0" borderId="66" xfId="1" applyNumberFormat="1" applyFont="1" applyFill="1" applyBorder="1" applyAlignment="1">
      <alignment vertical="center" shrinkToFit="1"/>
    </xf>
    <xf numFmtId="177" fontId="4" fillId="0" borderId="66" xfId="1" applyNumberFormat="1" applyFont="1" applyFill="1" applyBorder="1" applyAlignment="1">
      <alignment vertical="center" shrinkToFit="1"/>
    </xf>
    <xf numFmtId="177" fontId="4" fillId="0" borderId="69" xfId="1" applyNumberFormat="1" applyFont="1" applyFill="1" applyBorder="1" applyAlignment="1">
      <alignment vertical="center" shrinkToFit="1"/>
    </xf>
    <xf numFmtId="177" fontId="12" fillId="0" borderId="70" xfId="1" applyNumberFormat="1" applyFont="1" applyFill="1" applyBorder="1" applyAlignment="1">
      <alignment vertical="center" shrinkToFit="1"/>
    </xf>
    <xf numFmtId="177" fontId="12" fillId="0" borderId="0" xfId="1" applyNumberFormat="1" applyFont="1" applyFill="1" applyBorder="1" applyAlignment="1">
      <alignment vertical="center" shrinkToFit="1"/>
    </xf>
    <xf numFmtId="177" fontId="4" fillId="0" borderId="0" xfId="1" applyNumberFormat="1" applyFont="1" applyFill="1" applyBorder="1" applyAlignment="1">
      <alignment vertical="center" shrinkToFit="1"/>
    </xf>
    <xf numFmtId="177" fontId="4" fillId="0" borderId="75" xfId="1" applyNumberFormat="1" applyFont="1" applyFill="1" applyBorder="1" applyAlignment="1">
      <alignment vertical="center" shrinkToFit="1"/>
    </xf>
    <xf numFmtId="38" fontId="13" fillId="0" borderId="65" xfId="1" applyFont="1" applyFill="1" applyBorder="1" applyAlignment="1">
      <alignment shrinkToFit="1"/>
    </xf>
    <xf numFmtId="38" fontId="13" fillId="0" borderId="66" xfId="1" applyFont="1" applyFill="1" applyBorder="1" applyAlignment="1">
      <alignment shrinkToFit="1"/>
    </xf>
    <xf numFmtId="38" fontId="6" fillId="0" borderId="66" xfId="1" applyFont="1" applyFill="1" applyBorder="1" applyAlignment="1">
      <alignment horizontal="right" vertical="top" shrinkToFit="1"/>
    </xf>
    <xf numFmtId="38" fontId="6" fillId="0" borderId="69" xfId="1" applyFont="1" applyFill="1" applyBorder="1" applyAlignment="1">
      <alignment horizontal="right" vertical="top" shrinkToFit="1"/>
    </xf>
    <xf numFmtId="0" fontId="12" fillId="4" borderId="65" xfId="0" applyFont="1" applyFill="1" applyBorder="1" applyAlignment="1" applyProtection="1">
      <alignment vertical="center"/>
      <protection locked="0"/>
    </xf>
    <xf numFmtId="0" fontId="12" fillId="4" borderId="5" xfId="0" applyFont="1" applyFill="1" applyBorder="1" applyAlignment="1" applyProtection="1">
      <alignment vertical="center"/>
      <protection locked="0"/>
    </xf>
    <xf numFmtId="1" fontId="12" fillId="4" borderId="66" xfId="0" applyNumberFormat="1" applyFont="1" applyFill="1" applyBorder="1" applyAlignment="1" applyProtection="1">
      <alignment vertical="center"/>
      <protection locked="0"/>
    </xf>
    <xf numFmtId="1" fontId="12" fillId="4" borderId="0" xfId="0" applyNumberFormat="1" applyFont="1" applyFill="1" applyAlignment="1" applyProtection="1">
      <alignment vertical="center"/>
      <protection locked="0"/>
    </xf>
    <xf numFmtId="0" fontId="12" fillId="4" borderId="66" xfId="0" applyFont="1" applyFill="1" applyBorder="1" applyAlignment="1" applyProtection="1">
      <alignment vertical="center"/>
      <protection locked="0"/>
    </xf>
    <xf numFmtId="0" fontId="12" fillId="4" borderId="1" xfId="0" applyFont="1" applyFill="1" applyBorder="1" applyAlignment="1" applyProtection="1">
      <alignment vertical="center"/>
      <protection locked="0"/>
    </xf>
    <xf numFmtId="0" fontId="5" fillId="0" borderId="103" xfId="0" applyFont="1" applyBorder="1" applyAlignment="1">
      <alignment horizontal="left" vertical="top"/>
    </xf>
    <xf numFmtId="0" fontId="5" fillId="0" borderId="104" xfId="0" applyFont="1" applyBorder="1" applyAlignment="1">
      <alignment vertical="center"/>
    </xf>
    <xf numFmtId="177" fontId="4" fillId="4" borderId="66" xfId="1" applyNumberFormat="1" applyFont="1" applyFill="1" applyBorder="1" applyAlignment="1" applyProtection="1">
      <alignment vertical="center" shrinkToFit="1"/>
    </xf>
    <xf numFmtId="177" fontId="4" fillId="4" borderId="0" xfId="1" applyNumberFormat="1" applyFont="1" applyFill="1" applyBorder="1" applyAlignment="1" applyProtection="1">
      <alignment vertical="center" shrinkToFit="1"/>
    </xf>
    <xf numFmtId="0" fontId="8" fillId="0" borderId="59"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64" xfId="0" applyFont="1" applyBorder="1" applyAlignment="1">
      <alignment horizontal="center" vertical="center" wrapText="1"/>
    </xf>
    <xf numFmtId="0" fontId="0" fillId="0" borderId="57"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2" fillId="3" borderId="5" xfId="1" applyNumberFormat="1" applyFont="1" applyFill="1" applyBorder="1" applyAlignment="1" applyProtection="1">
      <alignment horizontal="center" vertical="center" shrinkToFit="1"/>
      <protection locked="0"/>
    </xf>
    <xf numFmtId="0" fontId="12" fillId="3" borderId="4" xfId="1" applyNumberFormat="1" applyFont="1" applyFill="1" applyBorder="1" applyAlignment="1" applyProtection="1">
      <alignment horizontal="center" vertical="center" shrinkToFit="1"/>
      <protection locked="0"/>
    </xf>
    <xf numFmtId="177" fontId="12" fillId="3" borderId="5" xfId="1" applyNumberFormat="1" applyFont="1" applyFill="1" applyBorder="1" applyAlignment="1" applyProtection="1">
      <alignment vertical="center" shrinkToFit="1"/>
      <protection locked="0"/>
    </xf>
    <xf numFmtId="177" fontId="12" fillId="3" borderId="1" xfId="1" applyNumberFormat="1" applyFont="1" applyFill="1" applyBorder="1" applyAlignment="1" applyProtection="1">
      <alignment vertical="center" shrinkToFit="1"/>
      <protection locked="0"/>
    </xf>
    <xf numFmtId="177" fontId="12" fillId="3" borderId="0" xfId="1" applyNumberFormat="1" applyFont="1" applyFill="1" applyBorder="1" applyAlignment="1" applyProtection="1">
      <alignment vertical="center" shrinkToFit="1"/>
      <protection locked="0"/>
    </xf>
    <xf numFmtId="177" fontId="12" fillId="3" borderId="75" xfId="1" applyNumberFormat="1" applyFont="1" applyFill="1" applyBorder="1" applyAlignment="1" applyProtection="1">
      <alignment vertical="center" shrinkToFit="1"/>
      <protection locked="0"/>
    </xf>
    <xf numFmtId="0" fontId="15" fillId="0" borderId="37" xfId="0" applyFont="1" applyBorder="1" applyAlignment="1">
      <alignment horizontal="distributed" vertical="center" wrapText="1"/>
    </xf>
    <xf numFmtId="0" fontId="15" fillId="0" borderId="43" xfId="0" applyFont="1" applyBorder="1" applyAlignment="1">
      <alignment horizontal="distributed" vertical="center" wrapText="1"/>
    </xf>
    <xf numFmtId="0" fontId="15" fillId="0" borderId="44" xfId="0" applyFont="1" applyBorder="1" applyAlignment="1">
      <alignment horizontal="distributed" vertical="center" wrapText="1"/>
    </xf>
    <xf numFmtId="0" fontId="15" fillId="0" borderId="22" xfId="0" applyFont="1" applyBorder="1" applyAlignment="1">
      <alignment horizontal="distributed" vertical="center" wrapText="1"/>
    </xf>
    <xf numFmtId="0" fontId="15" fillId="0" borderId="40" xfId="0" applyFont="1" applyBorder="1" applyAlignment="1">
      <alignment horizontal="distributed" vertical="center" wrapText="1"/>
    </xf>
    <xf numFmtId="0" fontId="15" fillId="0" borderId="45" xfId="0" applyFont="1" applyBorder="1" applyAlignment="1">
      <alignment horizontal="distributed" vertical="center" wrapText="1"/>
    </xf>
    <xf numFmtId="0" fontId="6" fillId="0" borderId="32"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33" xfId="0" applyFont="1" applyBorder="1" applyAlignment="1">
      <alignment horizontal="distributed" vertical="center" wrapText="1" justifyLastLine="1"/>
    </xf>
    <xf numFmtId="0" fontId="6" fillId="0" borderId="34"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35"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32" xfId="0" applyFont="1" applyBorder="1" applyAlignment="1">
      <alignment horizontal="center" vertical="center"/>
    </xf>
    <xf numFmtId="0" fontId="4" fillId="0" borderId="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 xfId="0" applyFont="1" applyBorder="1" applyAlignment="1">
      <alignment horizontal="center" vertical="center"/>
    </xf>
    <xf numFmtId="0" fontId="4" fillId="0" borderId="35" xfId="0" applyFont="1" applyBorder="1" applyAlignment="1">
      <alignment horizontal="center" vertical="center"/>
    </xf>
    <xf numFmtId="0" fontId="11" fillId="3" borderId="32" xfId="0" applyFont="1" applyFill="1" applyBorder="1" applyAlignment="1" applyProtection="1">
      <alignment horizontal="center" vertical="center" shrinkToFit="1"/>
      <protection locked="0"/>
    </xf>
    <xf numFmtId="0" fontId="11" fillId="3" borderId="2" xfId="0" applyFont="1" applyFill="1" applyBorder="1" applyAlignment="1" applyProtection="1">
      <alignment horizontal="center" vertical="center" shrinkToFit="1"/>
      <protection locked="0"/>
    </xf>
    <xf numFmtId="0" fontId="11" fillId="3" borderId="33" xfId="0" applyFont="1" applyFill="1" applyBorder="1" applyAlignment="1" applyProtection="1">
      <alignment horizontal="center" vertical="center" shrinkToFit="1"/>
      <protection locked="0"/>
    </xf>
    <xf numFmtId="0" fontId="11" fillId="3" borderId="34" xfId="0" applyFont="1" applyFill="1" applyBorder="1" applyAlignment="1" applyProtection="1">
      <alignment horizontal="center" vertical="center" shrinkToFit="1"/>
      <protection locked="0"/>
    </xf>
    <xf numFmtId="0" fontId="11" fillId="3" borderId="3" xfId="0" applyFont="1" applyFill="1" applyBorder="1" applyAlignment="1" applyProtection="1">
      <alignment horizontal="center" vertical="center" shrinkToFit="1"/>
      <protection locked="0"/>
    </xf>
    <xf numFmtId="0" fontId="11" fillId="3" borderId="35" xfId="0" applyFont="1" applyFill="1" applyBorder="1" applyAlignment="1" applyProtection="1">
      <alignment horizontal="center" vertical="center" shrinkToFit="1"/>
      <protection locked="0"/>
    </xf>
    <xf numFmtId="0" fontId="11" fillId="3" borderId="37" xfId="0" applyFont="1" applyFill="1" applyBorder="1" applyAlignment="1" applyProtection="1">
      <alignment horizontal="center" vertical="center" wrapText="1"/>
      <protection locked="0"/>
    </xf>
    <xf numFmtId="0" fontId="11" fillId="3" borderId="38" xfId="0" applyFont="1" applyFill="1" applyBorder="1" applyAlignment="1" applyProtection="1">
      <alignment horizontal="center" vertical="center" wrapText="1"/>
      <protection locked="0"/>
    </xf>
    <xf numFmtId="0" fontId="11" fillId="3" borderId="39" xfId="0" applyFont="1" applyFill="1" applyBorder="1" applyAlignment="1" applyProtection="1">
      <alignment horizontal="center" vertical="center" wrapText="1"/>
      <protection locked="0"/>
    </xf>
    <xf numFmtId="0" fontId="11" fillId="3" borderId="40" xfId="0" applyFont="1" applyFill="1" applyBorder="1" applyAlignment="1" applyProtection="1">
      <alignment horizontal="center" vertical="center" wrapText="1"/>
      <protection locked="0"/>
    </xf>
    <xf numFmtId="0" fontId="11" fillId="3" borderId="41" xfId="0" applyFont="1" applyFill="1" applyBorder="1" applyAlignment="1" applyProtection="1">
      <alignment horizontal="center" vertical="center" wrapText="1"/>
      <protection locked="0"/>
    </xf>
    <xf numFmtId="0" fontId="11" fillId="3" borderId="42" xfId="0" applyFont="1" applyFill="1" applyBorder="1" applyAlignment="1" applyProtection="1">
      <alignment horizontal="center" vertical="center" wrapText="1"/>
      <protection locked="0"/>
    </xf>
    <xf numFmtId="0" fontId="11" fillId="3" borderId="32" xfId="0" applyFont="1" applyFill="1" applyBorder="1" applyAlignment="1" applyProtection="1">
      <alignment horizontal="center" vertical="center" wrapText="1"/>
      <protection locked="0"/>
    </xf>
    <xf numFmtId="0" fontId="11" fillId="3" borderId="2" xfId="0" applyFont="1" applyFill="1" applyBorder="1" applyAlignment="1" applyProtection="1">
      <alignment horizontal="center" vertical="center" wrapText="1"/>
      <protection locked="0"/>
    </xf>
    <xf numFmtId="0" fontId="11" fillId="3" borderId="33" xfId="0" applyFont="1" applyFill="1" applyBorder="1" applyAlignment="1" applyProtection="1">
      <alignment horizontal="center" vertical="center" wrapText="1"/>
      <protection locked="0"/>
    </xf>
    <xf numFmtId="0" fontId="11" fillId="3" borderId="34"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wrapText="1"/>
      <protection locked="0"/>
    </xf>
    <xf numFmtId="0" fontId="11" fillId="3" borderId="35" xfId="0" applyFont="1" applyFill="1" applyBorder="1" applyAlignment="1" applyProtection="1">
      <alignment horizontal="center" vertical="center" wrapText="1"/>
      <protection locked="0"/>
    </xf>
    <xf numFmtId="0" fontId="6" fillId="0" borderId="66"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11" fillId="4" borderId="66" xfId="0" applyFont="1" applyFill="1" applyBorder="1" applyAlignment="1" applyProtection="1">
      <alignment horizontal="center" vertical="center"/>
      <protection locked="0"/>
    </xf>
    <xf numFmtId="0" fontId="11" fillId="4" borderId="0" xfId="0" applyFont="1" applyFill="1" applyAlignment="1" applyProtection="1">
      <alignment horizontal="center" vertical="center"/>
      <protection locked="0"/>
    </xf>
    <xf numFmtId="0" fontId="11" fillId="4" borderId="1" xfId="0" applyFont="1" applyFill="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5" xfId="0" applyFont="1" applyBorder="1" applyAlignment="1">
      <alignment horizontal="center" vertical="center"/>
    </xf>
    <xf numFmtId="0" fontId="6" fillId="0" borderId="4" xfId="0" applyFont="1" applyBorder="1" applyAlignment="1">
      <alignment horizontal="center" vertical="center"/>
    </xf>
    <xf numFmtId="0" fontId="8" fillId="0" borderId="68" xfId="0" applyFont="1" applyBorder="1" applyAlignment="1">
      <alignment horizontal="center" vertical="center"/>
    </xf>
    <xf numFmtId="0" fontId="3" fillId="0" borderId="68" xfId="0" applyFont="1" applyBorder="1" applyAlignment="1">
      <alignment horizontal="center" vertical="center"/>
    </xf>
    <xf numFmtId="0" fontId="3" fillId="0" borderId="82" xfId="0" applyFont="1" applyBorder="1" applyAlignment="1">
      <alignment horizontal="center" vertical="center"/>
    </xf>
    <xf numFmtId="0" fontId="3" fillId="0" borderId="87" xfId="0" applyFont="1" applyBorder="1" applyAlignment="1">
      <alignment horizontal="center" vertical="center"/>
    </xf>
    <xf numFmtId="0" fontId="3" fillId="0" borderId="65" xfId="0" applyFont="1" applyBorder="1" applyAlignment="1">
      <alignment horizontal="center" vertical="center"/>
    </xf>
    <xf numFmtId="0" fontId="6" fillId="0" borderId="68" xfId="0" applyFont="1" applyBorder="1" applyAlignment="1">
      <alignment horizontal="center" vertical="center"/>
    </xf>
    <xf numFmtId="0" fontId="6" fillId="0" borderId="67" xfId="0" applyFont="1" applyBorder="1" applyAlignment="1">
      <alignment horizontal="center" vertical="center"/>
    </xf>
    <xf numFmtId="0" fontId="11" fillId="4" borderId="65" xfId="0" applyFont="1" applyFill="1" applyBorder="1" applyAlignment="1" applyProtection="1">
      <alignment horizontal="center" vertical="center"/>
      <protection locked="0"/>
    </xf>
    <xf numFmtId="0" fontId="11" fillId="4" borderId="70" xfId="0" applyFont="1" applyFill="1" applyBorder="1" applyAlignment="1" applyProtection="1">
      <alignment horizontal="center" vertical="center"/>
      <protection locked="0"/>
    </xf>
    <xf numFmtId="0" fontId="11" fillId="4" borderId="5" xfId="0" applyFont="1" applyFill="1" applyBorder="1" applyAlignment="1" applyProtection="1">
      <alignment horizontal="center" vertical="center"/>
      <protection locked="0"/>
    </xf>
    <xf numFmtId="0" fontId="11" fillId="0" borderId="53" xfId="0" applyFont="1" applyBorder="1" applyAlignment="1">
      <alignment horizontal="center" vertical="center" wrapText="1"/>
    </xf>
    <xf numFmtId="0" fontId="0" fillId="0" borderId="58" xfId="0" applyBorder="1"/>
    <xf numFmtId="0" fontId="0" fillId="0" borderId="48" xfId="0" applyBorder="1"/>
    <xf numFmtId="0" fontId="0" fillId="0" borderId="49" xfId="0" applyBorder="1"/>
    <xf numFmtId="0" fontId="6" fillId="0" borderId="65" xfId="0" applyFont="1" applyBorder="1" applyAlignment="1">
      <alignment horizontal="left" vertical="center" wrapText="1" indent="1"/>
    </xf>
    <xf numFmtId="0" fontId="6" fillId="0" borderId="66" xfId="0" applyFont="1" applyBorder="1" applyAlignment="1">
      <alignment horizontal="left" vertical="center" indent="1"/>
    </xf>
    <xf numFmtId="0" fontId="6" fillId="0" borderId="69"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65" xfId="0" applyFont="1" applyBorder="1" applyAlignment="1">
      <alignment horizontal="center" wrapText="1"/>
    </xf>
    <xf numFmtId="0" fontId="6" fillId="0" borderId="66" xfId="0" applyFont="1" applyBorder="1" applyAlignment="1">
      <alignment horizontal="center" wrapText="1"/>
    </xf>
    <xf numFmtId="0" fontId="6" fillId="0" borderId="69"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36" xfId="0" applyFont="1" applyBorder="1" applyAlignment="1">
      <alignment horizontal="left" wrapText="1" indent="1"/>
    </xf>
    <xf numFmtId="0" fontId="6" fillId="0" borderId="27" xfId="0" applyFont="1" applyBorder="1" applyAlignment="1">
      <alignment horizontal="left" wrapText="1" indent="1"/>
    </xf>
    <xf numFmtId="0" fontId="6" fillId="0" borderId="28" xfId="0" applyFont="1" applyBorder="1" applyAlignment="1">
      <alignment horizontal="left" wrapText="1" indent="1"/>
    </xf>
    <xf numFmtId="0" fontId="6" fillId="0" borderId="13" xfId="0" applyFont="1" applyBorder="1" applyAlignment="1">
      <alignment horizontal="left" wrapText="1" indent="1"/>
    </xf>
    <xf numFmtId="0" fontId="6" fillId="0" borderId="14" xfId="0" applyFont="1" applyBorder="1" applyAlignment="1">
      <alignment horizontal="left" wrapText="1" indent="1"/>
    </xf>
    <xf numFmtId="0" fontId="6" fillId="0" borderId="15" xfId="0" applyFont="1" applyBorder="1" applyAlignment="1">
      <alignment horizontal="left" wrapText="1" indent="1"/>
    </xf>
    <xf numFmtId="0" fontId="6" fillId="3" borderId="7"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4" fillId="0" borderId="36" xfId="0" applyFont="1" applyBorder="1" applyAlignment="1">
      <alignment horizontal="center" vertical="center" wrapText="1"/>
    </xf>
    <xf numFmtId="0" fontId="0" fillId="0" borderId="75" xfId="0" applyBorder="1"/>
    <xf numFmtId="0" fontId="0" fillId="0" borderId="5" xfId="0" applyBorder="1"/>
    <xf numFmtId="0" fontId="0" fillId="0" borderId="4" xfId="0" applyBorder="1"/>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12" fillId="0" borderId="71" xfId="0" applyFont="1" applyBorder="1" applyAlignment="1">
      <alignment horizontal="center" vertical="center"/>
    </xf>
    <xf numFmtId="0" fontId="0" fillId="0" borderId="76" xfId="0" applyBorder="1" applyAlignment="1">
      <alignment horizontal="center" vertical="center"/>
    </xf>
    <xf numFmtId="0" fontId="4" fillId="0" borderId="0" xfId="0" applyFont="1" applyAlignment="1">
      <alignment horizontal="left" vertical="center"/>
    </xf>
    <xf numFmtId="0" fontId="4" fillId="0" borderId="75" xfId="0" applyFont="1" applyBorder="1" applyAlignment="1">
      <alignment horizontal="left" vertical="center"/>
    </xf>
    <xf numFmtId="49" fontId="11" fillId="4" borderId="67" xfId="0" applyNumberFormat="1" applyFont="1" applyFill="1" applyBorder="1" applyAlignment="1" applyProtection="1">
      <alignment horizontal="center" vertical="center"/>
      <protection locked="0"/>
    </xf>
    <xf numFmtId="0" fontId="11" fillId="4" borderId="67" xfId="0" applyFont="1" applyFill="1" applyBorder="1" applyAlignment="1" applyProtection="1">
      <alignment horizontal="center" vertical="center"/>
      <protection locked="0"/>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91" xfId="0" applyFont="1" applyBorder="1" applyAlignment="1">
      <alignment horizontal="center" vertical="center"/>
    </xf>
    <xf numFmtId="0" fontId="4" fillId="0" borderId="23" xfId="0" applyFont="1" applyBorder="1" applyAlignment="1">
      <alignment horizontal="center" vertical="center"/>
    </xf>
    <xf numFmtId="0" fontId="4" fillId="0" borderId="15" xfId="0" applyFont="1" applyBorder="1" applyAlignment="1">
      <alignment horizontal="center" vertical="center"/>
    </xf>
    <xf numFmtId="0" fontId="4" fillId="0" borderId="92" xfId="0" applyFont="1" applyBorder="1" applyAlignment="1">
      <alignment horizontal="center" vertical="center"/>
    </xf>
    <xf numFmtId="0" fontId="4" fillId="0" borderId="24" xfId="0" applyFont="1" applyBorder="1" applyAlignment="1">
      <alignment horizontal="center" vertical="center"/>
    </xf>
    <xf numFmtId="0" fontId="4" fillId="0" borderId="6" xfId="0" applyFont="1" applyBorder="1" applyAlignment="1">
      <alignment horizontal="center" vertical="center"/>
    </xf>
    <xf numFmtId="0" fontId="5" fillId="0" borderId="85" xfId="0" applyFont="1" applyBorder="1" applyAlignment="1">
      <alignment horizontal="distributed" vertical="center"/>
    </xf>
    <xf numFmtId="0" fontId="5" fillId="0" borderId="66" xfId="0" applyFont="1" applyBorder="1" applyAlignment="1">
      <alignment horizontal="left" vertical="top"/>
    </xf>
    <xf numFmtId="0" fontId="5" fillId="0" borderId="69" xfId="0" applyFont="1" applyBorder="1" applyAlignment="1">
      <alignment horizontal="left" vertical="top"/>
    </xf>
    <xf numFmtId="49" fontId="11" fillId="3" borderId="86" xfId="0" applyNumberFormat="1" applyFont="1" applyFill="1" applyBorder="1" applyAlignment="1" applyProtection="1">
      <alignment horizontal="center" vertical="center"/>
      <protection locked="0"/>
    </xf>
    <xf numFmtId="0" fontId="11" fillId="3" borderId="86" xfId="0" applyFont="1" applyFill="1" applyBorder="1" applyAlignment="1" applyProtection="1">
      <alignment horizontal="center" vertical="center"/>
      <protection locked="0"/>
    </xf>
    <xf numFmtId="49" fontId="11" fillId="3" borderId="82" xfId="0" applyNumberFormat="1" applyFont="1" applyFill="1" applyBorder="1" applyAlignment="1" applyProtection="1">
      <alignment horizontal="center" vertical="center"/>
      <protection locked="0"/>
    </xf>
    <xf numFmtId="0" fontId="11" fillId="3" borderId="82" xfId="0" applyFont="1" applyFill="1" applyBorder="1" applyAlignment="1" applyProtection="1">
      <alignment horizontal="center" vertical="center"/>
      <protection locked="0"/>
    </xf>
    <xf numFmtId="49" fontId="11" fillId="3" borderId="83" xfId="0" applyNumberFormat="1" applyFont="1" applyFill="1" applyBorder="1" applyAlignment="1" applyProtection="1">
      <alignment horizontal="center" vertical="center"/>
      <protection locked="0"/>
    </xf>
    <xf numFmtId="0" fontId="11" fillId="3" borderId="83" xfId="0" applyFont="1" applyFill="1" applyBorder="1" applyAlignment="1" applyProtection="1">
      <alignment horizontal="center" vertical="center"/>
      <protection locked="0"/>
    </xf>
    <xf numFmtId="0" fontId="12" fillId="4" borderId="88" xfId="0" applyFont="1" applyFill="1" applyBorder="1" applyAlignment="1" applyProtection="1">
      <alignment horizontal="left" vertical="center" wrapText="1"/>
      <protection locked="0"/>
    </xf>
    <xf numFmtId="0" fontId="12" fillId="4" borderId="89" xfId="0" applyFont="1" applyFill="1" applyBorder="1" applyAlignment="1" applyProtection="1">
      <alignment horizontal="left" vertical="center" wrapText="1"/>
      <protection locked="0"/>
    </xf>
    <xf numFmtId="0" fontId="12" fillId="4" borderId="90" xfId="0" applyFont="1" applyFill="1" applyBorder="1" applyAlignment="1" applyProtection="1">
      <alignment horizontal="left" vertical="center" wrapText="1"/>
      <protection locked="0"/>
    </xf>
    <xf numFmtId="0" fontId="12" fillId="4" borderId="13" xfId="0" applyFont="1" applyFill="1" applyBorder="1" applyAlignment="1" applyProtection="1">
      <alignment horizontal="left" vertical="center" wrapText="1"/>
      <protection locked="0"/>
    </xf>
    <xf numFmtId="0" fontId="12" fillId="4" borderId="14" xfId="0" applyFont="1" applyFill="1" applyBorder="1" applyAlignment="1" applyProtection="1">
      <alignment horizontal="left" vertical="center" wrapText="1"/>
      <protection locked="0"/>
    </xf>
    <xf numFmtId="0" fontId="12" fillId="4" borderId="17" xfId="0" applyFont="1" applyFill="1" applyBorder="1" applyAlignment="1" applyProtection="1">
      <alignment horizontal="left" vertical="center" wrapText="1"/>
      <protection locked="0"/>
    </xf>
    <xf numFmtId="0" fontId="12" fillId="4" borderId="91" xfId="0" applyFont="1" applyFill="1" applyBorder="1" applyAlignment="1" applyProtection="1">
      <alignment horizontal="left" vertical="center" wrapText="1"/>
      <protection locked="0"/>
    </xf>
    <xf numFmtId="0" fontId="12" fillId="4" borderId="15" xfId="0" applyFont="1" applyFill="1" applyBorder="1" applyAlignment="1" applyProtection="1">
      <alignment horizontal="left" vertical="center" wrapText="1"/>
      <protection locked="0"/>
    </xf>
    <xf numFmtId="0" fontId="4" fillId="0" borderId="66" xfId="0" applyFont="1" applyBorder="1" applyAlignment="1">
      <alignment horizontal="center" vertical="center"/>
    </xf>
    <xf numFmtId="0" fontId="12" fillId="3" borderId="65" xfId="1" applyNumberFormat="1" applyFont="1" applyFill="1" applyBorder="1" applyAlignment="1" applyProtection="1">
      <alignment vertical="center" shrinkToFit="1"/>
      <protection locked="0"/>
    </xf>
    <xf numFmtId="0" fontId="12" fillId="3" borderId="66" xfId="1" applyNumberFormat="1" applyFont="1" applyFill="1" applyBorder="1" applyAlignment="1" applyProtection="1">
      <alignment vertical="center" shrinkToFit="1"/>
      <protection locked="0"/>
    </xf>
    <xf numFmtId="178" fontId="12" fillId="3" borderId="65" xfId="1" applyNumberFormat="1" applyFont="1" applyFill="1" applyBorder="1" applyAlignment="1" applyProtection="1">
      <alignment vertical="center" shrinkToFit="1"/>
      <protection locked="0"/>
    </xf>
    <xf numFmtId="178" fontId="12" fillId="3" borderId="66" xfId="1" applyNumberFormat="1" applyFont="1" applyFill="1" applyBorder="1" applyAlignment="1" applyProtection="1">
      <alignment vertical="center" shrinkToFit="1"/>
      <protection locked="0"/>
    </xf>
    <xf numFmtId="178" fontId="12" fillId="3" borderId="69" xfId="1" applyNumberFormat="1" applyFont="1" applyFill="1" applyBorder="1" applyAlignment="1" applyProtection="1">
      <alignment vertical="center" shrinkToFit="1"/>
      <protection locked="0"/>
    </xf>
    <xf numFmtId="0" fontId="4" fillId="0" borderId="0" xfId="0" applyFont="1" applyAlignment="1">
      <alignment horizontal="center" vertical="center"/>
    </xf>
    <xf numFmtId="177" fontId="12" fillId="4" borderId="70" xfId="1" applyNumberFormat="1" applyFont="1" applyFill="1" applyBorder="1" applyAlignment="1" applyProtection="1">
      <alignment vertical="center" shrinkToFit="1"/>
      <protection locked="0"/>
    </xf>
    <xf numFmtId="177" fontId="12" fillId="4" borderId="0" xfId="1" applyNumberFormat="1" applyFont="1" applyFill="1" applyBorder="1" applyAlignment="1" applyProtection="1">
      <alignment vertical="center" shrinkToFit="1"/>
      <protection locked="0"/>
    </xf>
    <xf numFmtId="177" fontId="12" fillId="0" borderId="70" xfId="1" applyNumberFormat="1" applyFont="1" applyFill="1" applyBorder="1" applyAlignment="1" applyProtection="1">
      <alignment vertical="center" shrinkToFit="1"/>
      <protection locked="0"/>
    </xf>
    <xf numFmtId="177" fontId="12" fillId="0" borderId="0" xfId="1" applyNumberFormat="1" applyFont="1" applyFill="1" applyBorder="1" applyAlignment="1" applyProtection="1">
      <alignment vertical="center" shrinkToFit="1"/>
      <protection locked="0"/>
    </xf>
    <xf numFmtId="177" fontId="12" fillId="0" borderId="75" xfId="1" applyNumberFormat="1" applyFont="1" applyFill="1" applyBorder="1" applyAlignment="1" applyProtection="1">
      <alignment vertical="center" shrinkToFit="1"/>
      <protection locked="0"/>
    </xf>
    <xf numFmtId="49" fontId="11" fillId="3" borderId="84" xfId="0" applyNumberFormat="1" applyFont="1" applyFill="1" applyBorder="1" applyAlignment="1" applyProtection="1">
      <alignment horizontal="center" vertical="center"/>
      <protection locked="0"/>
    </xf>
    <xf numFmtId="0" fontId="11" fillId="3" borderId="84" xfId="0" applyFont="1" applyFill="1" applyBorder="1" applyAlignment="1" applyProtection="1">
      <alignment horizontal="center" vertical="center"/>
      <protection locked="0"/>
    </xf>
    <xf numFmtId="49" fontId="11" fillId="3" borderId="85" xfId="0" applyNumberFormat="1" applyFont="1" applyFill="1" applyBorder="1" applyAlignment="1" applyProtection="1">
      <alignment horizontal="center" vertical="center"/>
      <protection locked="0"/>
    </xf>
    <xf numFmtId="0" fontId="11" fillId="3" borderId="85" xfId="0" applyFont="1" applyFill="1" applyBorder="1" applyAlignment="1" applyProtection="1">
      <alignment horizontal="center" vertical="center"/>
      <protection locked="0"/>
    </xf>
    <xf numFmtId="177" fontId="12" fillId="4" borderId="5" xfId="1" applyNumberFormat="1" applyFont="1" applyFill="1" applyBorder="1" applyAlignment="1" applyProtection="1">
      <alignment vertical="center" shrinkToFit="1"/>
      <protection locked="0"/>
    </xf>
    <xf numFmtId="177" fontId="12" fillId="4" borderId="1" xfId="1" applyNumberFormat="1" applyFont="1" applyFill="1" applyBorder="1" applyAlignment="1" applyProtection="1">
      <alignment vertical="center" shrinkToFit="1"/>
      <protection locked="0"/>
    </xf>
    <xf numFmtId="177" fontId="12" fillId="4" borderId="4" xfId="1" applyNumberFormat="1" applyFont="1" applyFill="1" applyBorder="1" applyAlignment="1" applyProtection="1">
      <alignment vertical="center" shrinkToFit="1"/>
      <protection locked="0"/>
    </xf>
    <xf numFmtId="49" fontId="11" fillId="4" borderId="82" xfId="0" applyNumberFormat="1" applyFont="1" applyFill="1" applyBorder="1" applyAlignment="1" applyProtection="1">
      <alignment horizontal="center" vertical="center"/>
      <protection locked="0"/>
    </xf>
    <xf numFmtId="0" fontId="11" fillId="4" borderId="82" xfId="0" applyFont="1" applyFill="1" applyBorder="1" applyAlignment="1" applyProtection="1">
      <alignment horizontal="center" vertical="center"/>
      <protection locked="0"/>
    </xf>
    <xf numFmtId="49" fontId="11" fillId="4" borderId="86" xfId="0" applyNumberFormat="1" applyFont="1" applyFill="1" applyBorder="1" applyAlignment="1" applyProtection="1">
      <alignment horizontal="center" vertical="center"/>
      <protection locked="0"/>
    </xf>
    <xf numFmtId="0" fontId="11" fillId="4" borderId="86" xfId="0" applyFont="1" applyFill="1" applyBorder="1" applyAlignment="1" applyProtection="1">
      <alignment horizontal="center" vertical="center"/>
      <protection locked="0"/>
    </xf>
    <xf numFmtId="177" fontId="12" fillId="0" borderId="5" xfId="1" applyNumberFormat="1" applyFont="1" applyFill="1" applyBorder="1" applyAlignment="1" applyProtection="1">
      <alignment vertical="center" shrinkToFit="1"/>
      <protection locked="0"/>
    </xf>
    <xf numFmtId="177" fontId="12" fillId="0" borderId="1" xfId="1" applyNumberFormat="1" applyFont="1" applyFill="1" applyBorder="1" applyAlignment="1" applyProtection="1">
      <alignment vertical="center" shrinkToFit="1"/>
      <protection locked="0"/>
    </xf>
    <xf numFmtId="177" fontId="12" fillId="0" borderId="4" xfId="1" applyNumberFormat="1" applyFont="1" applyFill="1" applyBorder="1" applyAlignment="1" applyProtection="1">
      <alignment vertical="center" shrinkToFit="1"/>
      <protection locked="0"/>
    </xf>
    <xf numFmtId="0" fontId="3" fillId="0" borderId="66" xfId="0" applyFont="1" applyBorder="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0" xfId="0" applyFont="1" applyAlignment="1">
      <alignment horizontal="center" vertical="center"/>
    </xf>
    <xf numFmtId="0" fontId="3" fillId="0" borderId="75"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4" borderId="66" xfId="0" applyFont="1" applyFill="1" applyBorder="1" applyAlignment="1" applyProtection="1">
      <alignment horizontal="center" vertical="center" shrinkToFit="1"/>
      <protection locked="0"/>
    </xf>
    <xf numFmtId="0" fontId="1" fillId="4" borderId="66" xfId="0" applyFont="1" applyFill="1" applyBorder="1" applyAlignment="1" applyProtection="1">
      <alignment shrinkToFit="1"/>
      <protection locked="0"/>
    </xf>
    <xf numFmtId="0" fontId="1" fillId="4" borderId="69" xfId="0" applyFont="1" applyFill="1" applyBorder="1" applyAlignment="1" applyProtection="1">
      <alignment shrinkToFit="1"/>
      <protection locked="0"/>
    </xf>
    <xf numFmtId="0" fontId="11" fillId="4" borderId="0" xfId="0" applyFont="1" applyFill="1" applyAlignment="1" applyProtection="1">
      <alignment horizontal="center" vertical="center" shrinkToFit="1"/>
      <protection locked="0"/>
    </xf>
    <xf numFmtId="0" fontId="1" fillId="4" borderId="0" xfId="0" applyFont="1" applyFill="1" applyAlignment="1" applyProtection="1">
      <alignment shrinkToFit="1"/>
      <protection locked="0"/>
    </xf>
    <xf numFmtId="0" fontId="1" fillId="4" borderId="75" xfId="0" applyFont="1" applyFill="1" applyBorder="1" applyAlignment="1" applyProtection="1">
      <alignment shrinkToFit="1"/>
      <protection locked="0"/>
    </xf>
    <xf numFmtId="0" fontId="1" fillId="4" borderId="1" xfId="0" applyFont="1" applyFill="1" applyBorder="1" applyAlignment="1" applyProtection="1">
      <alignment shrinkToFit="1"/>
      <protection locked="0"/>
    </xf>
    <xf numFmtId="0" fontId="1" fillId="4" borderId="4" xfId="0" applyFont="1" applyFill="1" applyBorder="1" applyAlignment="1" applyProtection="1">
      <alignment shrinkToFit="1"/>
      <protection locked="0"/>
    </xf>
    <xf numFmtId="177" fontId="12" fillId="3" borderId="70" xfId="1" applyNumberFormat="1" applyFont="1" applyFill="1" applyBorder="1" applyAlignment="1" applyProtection="1">
      <alignment vertical="center" shrinkToFit="1"/>
      <protection locked="0"/>
    </xf>
    <xf numFmtId="177" fontId="0" fillId="3" borderId="0" xfId="0" applyNumberFormat="1" applyFill="1" applyAlignment="1" applyProtection="1">
      <alignment vertical="center" shrinkToFit="1"/>
      <protection locked="0"/>
    </xf>
    <xf numFmtId="0" fontId="12" fillId="3" borderId="65" xfId="1" applyNumberFormat="1" applyFont="1" applyFill="1" applyBorder="1" applyAlignment="1" applyProtection="1">
      <alignment horizontal="right" vertical="center" shrinkToFit="1"/>
      <protection locked="0"/>
    </xf>
    <xf numFmtId="0" fontId="12" fillId="3" borderId="66" xfId="1" applyNumberFormat="1" applyFont="1" applyFill="1" applyBorder="1" applyAlignment="1" applyProtection="1">
      <alignment horizontal="right" vertical="center" shrinkToFit="1"/>
      <protection locked="0"/>
    </xf>
    <xf numFmtId="0" fontId="12" fillId="3" borderId="69" xfId="1" applyNumberFormat="1" applyFont="1" applyFill="1" applyBorder="1" applyAlignment="1" applyProtection="1">
      <alignment horizontal="right" vertical="center" shrinkToFit="1"/>
      <protection locked="0"/>
    </xf>
    <xf numFmtId="0" fontId="12" fillId="3" borderId="70" xfId="1" applyNumberFormat="1" applyFont="1" applyFill="1" applyBorder="1" applyAlignment="1" applyProtection="1">
      <alignment horizontal="right" vertical="center" shrinkToFit="1"/>
      <protection locked="0"/>
    </xf>
    <xf numFmtId="0" fontId="12" fillId="3" borderId="0" xfId="1" applyNumberFormat="1" applyFont="1" applyFill="1" applyBorder="1" applyAlignment="1" applyProtection="1">
      <alignment horizontal="right" vertical="center" shrinkToFit="1"/>
      <protection locked="0"/>
    </xf>
    <xf numFmtId="0" fontId="12" fillId="3" borderId="75" xfId="1" applyNumberFormat="1" applyFont="1" applyFill="1" applyBorder="1" applyAlignment="1" applyProtection="1">
      <alignment horizontal="right" vertical="center" shrinkToFit="1"/>
      <protection locked="0"/>
    </xf>
    <xf numFmtId="0" fontId="12" fillId="3" borderId="103" xfId="1" applyNumberFormat="1" applyFont="1" applyFill="1" applyBorder="1" applyAlignment="1" applyProtection="1">
      <alignment horizontal="right" vertical="center" shrinkToFit="1"/>
      <protection locked="0"/>
    </xf>
    <xf numFmtId="0" fontId="12" fillId="3" borderId="104" xfId="1" applyNumberFormat="1" applyFont="1" applyFill="1" applyBorder="1" applyAlignment="1" applyProtection="1">
      <alignment horizontal="right" vertical="center" shrinkToFit="1"/>
      <protection locked="0"/>
    </xf>
    <xf numFmtId="0" fontId="12" fillId="3" borderId="105" xfId="1" applyNumberFormat="1" applyFont="1" applyFill="1" applyBorder="1" applyAlignment="1" applyProtection="1">
      <alignment horizontal="right" vertical="center" shrinkToFit="1"/>
      <protection locked="0"/>
    </xf>
    <xf numFmtId="177" fontId="12" fillId="3" borderId="65" xfId="1" applyNumberFormat="1" applyFont="1" applyFill="1" applyBorder="1" applyAlignment="1" applyProtection="1">
      <alignment horizontal="right" vertical="center" shrinkToFit="1"/>
      <protection locked="0"/>
    </xf>
    <xf numFmtId="177" fontId="12" fillId="3" borderId="66" xfId="1" applyNumberFormat="1" applyFont="1" applyFill="1" applyBorder="1" applyAlignment="1" applyProtection="1">
      <alignment horizontal="right" vertical="center" shrinkToFit="1"/>
      <protection locked="0"/>
    </xf>
    <xf numFmtId="177" fontId="12" fillId="3" borderId="69" xfId="1" applyNumberFormat="1" applyFont="1" applyFill="1" applyBorder="1" applyAlignment="1" applyProtection="1">
      <alignment horizontal="right" vertical="center" shrinkToFit="1"/>
      <protection locked="0"/>
    </xf>
    <xf numFmtId="177" fontId="12" fillId="3" borderId="70" xfId="1" applyNumberFormat="1" applyFont="1" applyFill="1" applyBorder="1" applyAlignment="1" applyProtection="1">
      <alignment horizontal="right" vertical="center" shrinkToFit="1"/>
      <protection locked="0"/>
    </xf>
    <xf numFmtId="177" fontId="12" fillId="3" borderId="0" xfId="1" applyNumberFormat="1" applyFont="1" applyFill="1" applyBorder="1" applyAlignment="1" applyProtection="1">
      <alignment horizontal="right" vertical="center" shrinkToFit="1"/>
      <protection locked="0"/>
    </xf>
    <xf numFmtId="177" fontId="12" fillId="3" borderId="75" xfId="1" applyNumberFormat="1" applyFont="1" applyFill="1" applyBorder="1" applyAlignment="1" applyProtection="1">
      <alignment horizontal="right" vertical="center" shrinkToFit="1"/>
      <protection locked="0"/>
    </xf>
    <xf numFmtId="177" fontId="12" fillId="3" borderId="103" xfId="1" applyNumberFormat="1" applyFont="1" applyFill="1" applyBorder="1" applyAlignment="1" applyProtection="1">
      <alignment horizontal="right" vertical="center" shrinkToFit="1"/>
      <protection locked="0"/>
    </xf>
    <xf numFmtId="177" fontId="12" fillId="3" borderId="104" xfId="1" applyNumberFormat="1" applyFont="1" applyFill="1" applyBorder="1" applyAlignment="1" applyProtection="1">
      <alignment horizontal="right" vertical="center" shrinkToFit="1"/>
      <protection locked="0"/>
    </xf>
    <xf numFmtId="177" fontId="12" fillId="3" borderId="105" xfId="1" applyNumberFormat="1" applyFont="1" applyFill="1" applyBorder="1" applyAlignment="1" applyProtection="1">
      <alignment horizontal="right" vertical="center" shrinkToFit="1"/>
      <protection locked="0"/>
    </xf>
    <xf numFmtId="38" fontId="12" fillId="3" borderId="65" xfId="1" applyFont="1" applyFill="1" applyBorder="1" applyAlignment="1" applyProtection="1">
      <alignment horizontal="right" vertical="center" shrinkToFit="1"/>
      <protection locked="0"/>
    </xf>
    <xf numFmtId="38" fontId="12" fillId="3" borderId="66" xfId="1" applyFont="1" applyFill="1" applyBorder="1" applyAlignment="1" applyProtection="1">
      <alignment horizontal="right" vertical="center" shrinkToFit="1"/>
      <protection locked="0"/>
    </xf>
    <xf numFmtId="38" fontId="12" fillId="3" borderId="69" xfId="1" applyFont="1" applyFill="1" applyBorder="1" applyAlignment="1" applyProtection="1">
      <alignment horizontal="right" vertical="center" shrinkToFit="1"/>
      <protection locked="0"/>
    </xf>
    <xf numFmtId="38" fontId="12" fillId="3" borderId="70" xfId="1" applyFont="1" applyFill="1" applyBorder="1" applyAlignment="1" applyProtection="1">
      <alignment horizontal="right" vertical="center" shrinkToFit="1"/>
      <protection locked="0"/>
    </xf>
    <xf numFmtId="38" fontId="12" fillId="3" borderId="0" xfId="1" applyFont="1" applyFill="1" applyBorder="1" applyAlignment="1" applyProtection="1">
      <alignment horizontal="right" vertical="center" shrinkToFit="1"/>
      <protection locked="0"/>
    </xf>
    <xf numFmtId="38" fontId="12" fillId="3" borderId="75" xfId="1" applyFont="1" applyFill="1" applyBorder="1" applyAlignment="1" applyProtection="1">
      <alignment horizontal="right" vertical="center" shrinkToFit="1"/>
      <protection locked="0"/>
    </xf>
    <xf numFmtId="38" fontId="12" fillId="3" borderId="103" xfId="1" applyFont="1" applyFill="1" applyBorder="1" applyAlignment="1" applyProtection="1">
      <alignment horizontal="right" vertical="center" shrinkToFit="1"/>
      <protection locked="0"/>
    </xf>
    <xf numFmtId="38" fontId="12" fillId="3" borderId="104" xfId="1" applyFont="1" applyFill="1" applyBorder="1" applyAlignment="1" applyProtection="1">
      <alignment horizontal="right" vertical="center" shrinkToFit="1"/>
      <protection locked="0"/>
    </xf>
    <xf numFmtId="38" fontId="12" fillId="3" borderId="105" xfId="1" applyFont="1" applyFill="1" applyBorder="1" applyAlignment="1" applyProtection="1">
      <alignment horizontal="right" vertical="center" shrinkToFit="1"/>
      <protection locked="0"/>
    </xf>
    <xf numFmtId="0" fontId="11" fillId="3" borderId="1"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11" fillId="4" borderId="1" xfId="0" applyFont="1" applyFill="1" applyBorder="1" applyAlignment="1" applyProtection="1">
      <alignment vertical="center" shrinkToFit="1"/>
      <protection locked="0"/>
    </xf>
    <xf numFmtId="180" fontId="12" fillId="0" borderId="66" xfId="1" applyNumberFormat="1" applyFont="1" applyBorder="1" applyAlignment="1">
      <alignment vertical="center" shrinkToFit="1"/>
    </xf>
    <xf numFmtId="176" fontId="12" fillId="4" borderId="0" xfId="0" applyNumberFormat="1" applyFont="1" applyFill="1" applyAlignment="1" applyProtection="1">
      <alignment horizontal="center" vertical="center"/>
      <protection locked="0"/>
    </xf>
    <xf numFmtId="49" fontId="12" fillId="4" borderId="0" xfId="0" applyNumberFormat="1" applyFont="1" applyFill="1" applyAlignment="1" applyProtection="1">
      <alignment horizontal="center" vertical="center"/>
      <protection locked="0"/>
    </xf>
    <xf numFmtId="0" fontId="11" fillId="4"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4" borderId="66" xfId="0" applyFont="1" applyFill="1" applyBorder="1" applyAlignment="1" applyProtection="1">
      <alignment vertical="center" shrinkToFit="1"/>
      <protection locked="0"/>
    </xf>
    <xf numFmtId="0" fontId="11" fillId="4" borderId="93" xfId="0" applyFont="1" applyFill="1" applyBorder="1" applyAlignment="1" applyProtection="1">
      <alignment horizontal="center" vertical="center" shrinkToFit="1"/>
      <protection locked="0"/>
    </xf>
    <xf numFmtId="0" fontId="11" fillId="4" borderId="46" xfId="0" applyFont="1" applyFill="1" applyBorder="1" applyAlignment="1" applyProtection="1">
      <alignment horizontal="center" vertical="center" shrinkToFit="1"/>
      <protection locked="0"/>
    </xf>
    <xf numFmtId="0" fontId="1" fillId="4" borderId="16" xfId="0" applyFont="1" applyFill="1" applyBorder="1" applyAlignment="1" applyProtection="1">
      <alignment shrinkToFit="1"/>
      <protection locked="0"/>
    </xf>
    <xf numFmtId="178" fontId="12" fillId="3" borderId="65" xfId="1" applyNumberFormat="1" applyFont="1" applyFill="1" applyBorder="1" applyAlignment="1" applyProtection="1">
      <alignment horizontal="center" vertical="center" shrinkToFit="1"/>
      <protection locked="0"/>
    </xf>
    <xf numFmtId="178" fontId="12" fillId="3" borderId="66" xfId="1" applyNumberFormat="1" applyFont="1" applyFill="1" applyBorder="1" applyAlignment="1" applyProtection="1">
      <alignment horizontal="center" vertical="center" shrinkToFit="1"/>
      <protection locked="0"/>
    </xf>
    <xf numFmtId="178" fontId="12" fillId="3" borderId="69" xfId="1" applyNumberFormat="1" applyFont="1" applyFill="1" applyBorder="1" applyAlignment="1" applyProtection="1">
      <alignment horizontal="center" vertical="center" shrinkToFit="1"/>
      <protection locked="0"/>
    </xf>
    <xf numFmtId="178" fontId="12" fillId="3" borderId="70" xfId="1" applyNumberFormat="1" applyFont="1" applyFill="1" applyBorder="1" applyAlignment="1" applyProtection="1">
      <alignment horizontal="center" vertical="center" shrinkToFit="1"/>
      <protection locked="0"/>
    </xf>
    <xf numFmtId="178" fontId="12" fillId="3" borderId="0" xfId="1" applyNumberFormat="1" applyFont="1" applyFill="1" applyBorder="1" applyAlignment="1" applyProtection="1">
      <alignment horizontal="center" vertical="center" shrinkToFit="1"/>
      <protection locked="0"/>
    </xf>
    <xf numFmtId="178" fontId="12" fillId="3" borderId="75" xfId="1" applyNumberFormat="1" applyFont="1" applyFill="1" applyBorder="1" applyAlignment="1" applyProtection="1">
      <alignment horizontal="center" vertical="center" shrinkToFit="1"/>
      <protection locked="0"/>
    </xf>
    <xf numFmtId="178" fontId="12" fillId="3" borderId="103" xfId="1" applyNumberFormat="1" applyFont="1" applyFill="1" applyBorder="1" applyAlignment="1" applyProtection="1">
      <alignment horizontal="center" vertical="center" shrinkToFit="1"/>
      <protection locked="0"/>
    </xf>
    <xf numFmtId="178" fontId="12" fillId="3" borderId="104" xfId="1" applyNumberFormat="1" applyFont="1" applyFill="1" applyBorder="1" applyAlignment="1" applyProtection="1">
      <alignment horizontal="center" vertical="center" shrinkToFit="1"/>
      <protection locked="0"/>
    </xf>
    <xf numFmtId="178" fontId="12" fillId="3" borderId="105" xfId="1" applyNumberFormat="1" applyFont="1" applyFill="1" applyBorder="1" applyAlignment="1" applyProtection="1">
      <alignment horizontal="center" vertical="center" shrinkToFit="1"/>
      <protection locked="0"/>
    </xf>
    <xf numFmtId="0" fontId="12" fillId="4" borderId="65" xfId="1" applyNumberFormat="1" applyFont="1" applyFill="1" applyBorder="1" applyAlignment="1" applyProtection="1">
      <alignment vertical="center" shrinkToFit="1"/>
      <protection locked="0"/>
    </xf>
    <xf numFmtId="0" fontId="12" fillId="4" borderId="66" xfId="1" applyNumberFormat="1" applyFont="1" applyFill="1" applyBorder="1" applyAlignment="1" applyProtection="1">
      <alignment vertical="center" shrinkToFit="1"/>
      <protection locked="0"/>
    </xf>
    <xf numFmtId="0" fontId="5" fillId="0" borderId="29" xfId="0" applyFont="1" applyBorder="1" applyAlignment="1">
      <alignment horizontal="center" vertical="center" wrapText="1"/>
    </xf>
    <xf numFmtId="0" fontId="5" fillId="0" borderId="68" xfId="0" applyFont="1" applyBorder="1" applyAlignment="1">
      <alignment horizontal="center" vertical="center" wrapText="1"/>
    </xf>
    <xf numFmtId="0" fontId="6" fillId="0" borderId="7"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4" fillId="0" borderId="106" xfId="0" applyFont="1" applyBorder="1" applyAlignment="1">
      <alignment horizontal="center" vertical="center"/>
    </xf>
    <xf numFmtId="0" fontId="5" fillId="0" borderId="87" xfId="0" applyFont="1" applyBorder="1" applyAlignment="1">
      <alignment horizontal="left" vertical="top"/>
    </xf>
    <xf numFmtId="0" fontId="6" fillId="0" borderId="87" xfId="0" applyFont="1" applyBorder="1" applyAlignment="1">
      <alignment horizontal="center" vertical="center"/>
    </xf>
    <xf numFmtId="3" fontId="11" fillId="4" borderId="65" xfId="0" applyNumberFormat="1" applyFont="1" applyFill="1" applyBorder="1" applyAlignment="1" applyProtection="1">
      <alignment horizontal="center" vertical="center"/>
      <protection locked="0"/>
    </xf>
    <xf numFmtId="0" fontId="11" fillId="2" borderId="66"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49" fontId="11" fillId="3" borderId="107" xfId="0" applyNumberFormat="1" applyFont="1" applyFill="1" applyBorder="1" applyAlignment="1" applyProtection="1">
      <alignment horizontal="center" vertical="center"/>
      <protection locked="0"/>
    </xf>
    <xf numFmtId="0" fontId="11" fillId="3" borderId="110" xfId="0" applyFont="1" applyFill="1" applyBorder="1" applyAlignment="1" applyProtection="1">
      <alignment horizontal="center" vertical="center"/>
      <protection locked="0"/>
    </xf>
    <xf numFmtId="0" fontId="11" fillId="3" borderId="112" xfId="0" applyFont="1" applyFill="1" applyBorder="1" applyAlignment="1" applyProtection="1">
      <alignment horizontal="center" vertical="center"/>
      <protection locked="0"/>
    </xf>
    <xf numFmtId="49" fontId="11" fillId="3" borderId="108" xfId="0" applyNumberFormat="1" applyFont="1" applyFill="1" applyBorder="1" applyAlignment="1" applyProtection="1">
      <alignment horizontal="center" vertical="center"/>
      <protection locked="0"/>
    </xf>
    <xf numFmtId="0" fontId="11" fillId="3" borderId="97" xfId="0" applyFont="1" applyFill="1" applyBorder="1" applyAlignment="1" applyProtection="1">
      <alignment horizontal="center" vertical="center"/>
      <protection locked="0"/>
    </xf>
    <xf numFmtId="0" fontId="11" fillId="3" borderId="113" xfId="0" applyFont="1" applyFill="1" applyBorder="1" applyAlignment="1" applyProtection="1">
      <alignment horizontal="center" vertical="center"/>
      <protection locked="0"/>
    </xf>
    <xf numFmtId="49" fontId="11" fillId="3" borderId="109" xfId="0" applyNumberFormat="1" applyFont="1" applyFill="1" applyBorder="1" applyAlignment="1" applyProtection="1">
      <alignment horizontal="center" vertical="center"/>
      <protection locked="0"/>
    </xf>
    <xf numFmtId="0" fontId="11" fillId="3" borderId="111" xfId="0" applyFont="1" applyFill="1" applyBorder="1" applyAlignment="1" applyProtection="1">
      <alignment horizontal="center" vertical="center"/>
      <protection locked="0"/>
    </xf>
    <xf numFmtId="0" fontId="11" fillId="3" borderId="114" xfId="0" applyFont="1" applyFill="1" applyBorder="1" applyAlignment="1" applyProtection="1">
      <alignment horizontal="center" vertical="center"/>
      <protection locked="0"/>
    </xf>
    <xf numFmtId="177" fontId="18" fillId="0" borderId="5" xfId="1" applyNumberFormat="1" applyFont="1" applyFill="1" applyBorder="1" applyAlignment="1" applyProtection="1">
      <alignment vertical="center" shrinkToFit="1"/>
      <protection locked="0"/>
    </xf>
    <xf numFmtId="177" fontId="18" fillId="0" borderId="1" xfId="1" applyNumberFormat="1" applyFont="1" applyFill="1" applyBorder="1" applyAlignment="1" applyProtection="1">
      <alignment vertical="center" shrinkToFit="1"/>
      <protection locked="0"/>
    </xf>
    <xf numFmtId="177" fontId="18" fillId="0" borderId="70" xfId="1" applyNumberFormat="1" applyFont="1" applyFill="1" applyBorder="1" applyAlignment="1" applyProtection="1">
      <alignment vertical="center" shrinkToFit="1"/>
      <protection locked="0"/>
    </xf>
    <xf numFmtId="177" fontId="18" fillId="0" borderId="0" xfId="1" applyNumberFormat="1" applyFont="1" applyFill="1" applyBorder="1" applyAlignment="1" applyProtection="1">
      <alignment vertical="center" shrinkToFit="1"/>
      <protection locked="0"/>
    </xf>
    <xf numFmtId="177" fontId="18" fillId="0" borderId="75" xfId="1" applyNumberFormat="1" applyFont="1" applyFill="1" applyBorder="1" applyAlignment="1" applyProtection="1">
      <alignment vertical="center" shrinkToFit="1"/>
      <protection locked="0"/>
    </xf>
    <xf numFmtId="177" fontId="18" fillId="0" borderId="4" xfId="1" applyNumberFormat="1" applyFont="1" applyFill="1" applyBorder="1" applyAlignment="1" applyProtection="1">
      <alignment vertical="center" shrinkToFit="1"/>
      <protection locked="0"/>
    </xf>
    <xf numFmtId="49" fontId="11" fillId="3" borderId="95" xfId="0" applyNumberFormat="1" applyFont="1" applyFill="1" applyBorder="1" applyAlignment="1" applyProtection="1">
      <alignment horizontal="center" vertical="center"/>
      <protection locked="0"/>
    </xf>
    <xf numFmtId="49" fontId="11" fillId="3" borderId="97" xfId="0" applyNumberFormat="1" applyFont="1" applyFill="1" applyBorder="1" applyAlignment="1" applyProtection="1">
      <alignment horizontal="center" vertical="center"/>
      <protection locked="0"/>
    </xf>
    <xf numFmtId="49" fontId="11" fillId="3" borderId="115" xfId="0" applyNumberFormat="1" applyFont="1" applyFill="1" applyBorder="1" applyAlignment="1" applyProtection="1">
      <alignment horizontal="center" vertical="center"/>
      <protection locked="0"/>
    </xf>
    <xf numFmtId="49" fontId="11" fillId="3" borderId="96" xfId="0" applyNumberFormat="1" applyFont="1" applyFill="1" applyBorder="1" applyAlignment="1" applyProtection="1">
      <alignment horizontal="center" vertical="center"/>
      <protection locked="0"/>
    </xf>
    <xf numFmtId="49" fontId="11" fillId="3" borderId="25" xfId="0" applyNumberFormat="1" applyFont="1" applyFill="1" applyBorder="1" applyAlignment="1" applyProtection="1">
      <alignment horizontal="center" vertical="center"/>
      <protection locked="0"/>
    </xf>
    <xf numFmtId="49" fontId="11" fillId="3" borderId="117" xfId="0" applyNumberFormat="1" applyFont="1" applyFill="1" applyBorder="1" applyAlignment="1" applyProtection="1">
      <alignment horizontal="center" vertical="center"/>
      <protection locked="0"/>
    </xf>
    <xf numFmtId="49" fontId="11" fillId="3" borderId="94" xfId="0" applyNumberFormat="1" applyFont="1" applyFill="1" applyBorder="1" applyAlignment="1" applyProtection="1">
      <alignment horizontal="center" vertical="center"/>
      <protection locked="0"/>
    </xf>
    <xf numFmtId="49" fontId="11" fillId="3" borderId="26" xfId="0" applyNumberFormat="1" applyFont="1" applyFill="1" applyBorder="1" applyAlignment="1" applyProtection="1">
      <alignment horizontal="center" vertical="center"/>
      <protection locked="0"/>
    </xf>
    <xf numFmtId="49" fontId="11" fillId="3" borderId="116" xfId="0" applyNumberFormat="1" applyFont="1" applyFill="1" applyBorder="1" applyAlignment="1" applyProtection="1">
      <alignment horizontal="center" vertical="center"/>
      <protection locked="0"/>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B5ECFD"/>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27</xdr:col>
      <xdr:colOff>147275</xdr:colOff>
      <xdr:row>12</xdr:row>
      <xdr:rowOff>1</xdr:rowOff>
    </xdr:from>
    <xdr:ext cx="2019663" cy="3524247"/>
    <xdr:sp macro="" textlink="">
      <xdr:nvSpPr>
        <xdr:cNvPr id="2" name="テキスト ボックス 1">
          <a:extLst>
            <a:ext uri="{FF2B5EF4-FFF2-40B4-BE49-F238E27FC236}">
              <a16:creationId xmlns:a16="http://schemas.microsoft.com/office/drawing/2014/main" id="{C0EF0B93-57C0-4393-BA06-DEF853B733D1}"/>
            </a:ext>
          </a:extLst>
        </xdr:cNvPr>
        <xdr:cNvSpPr txBox="1"/>
      </xdr:nvSpPr>
      <xdr:spPr>
        <a:xfrm>
          <a:off x="6838588" y="1797845"/>
          <a:ext cx="2019663" cy="3524247"/>
        </a:xfrm>
        <a:prstGeom prst="rect">
          <a:avLst/>
        </a:prstGeom>
        <a:solidFill>
          <a:srgbClr val="FFFF00"/>
        </a:solid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b="1">
              <a:solidFill>
                <a:schemeClr val="tx1"/>
              </a:solidFill>
              <a:effectLst/>
              <a:latin typeface="+mn-lt"/>
              <a:ea typeface="+mn-ea"/>
              <a:cs typeface="+mn-cs"/>
            </a:rPr>
            <a:t>色付きの欄をご記入ください。</a:t>
          </a:r>
          <a:endParaRPr kumimoji="1" lang="en-US" altLang="ja-JP" sz="1000" b="1">
            <a:solidFill>
              <a:schemeClr val="tx1"/>
            </a:solidFill>
            <a:effectLst/>
            <a:latin typeface="+mn-lt"/>
            <a:ea typeface="+mn-ea"/>
            <a:cs typeface="+mn-cs"/>
          </a:endParaRPr>
        </a:p>
        <a:p>
          <a:r>
            <a:rPr kumimoji="1" lang="ja-JP" altLang="en-US" sz="1000" b="1">
              <a:solidFill>
                <a:schemeClr val="tx1"/>
              </a:solidFill>
              <a:effectLst/>
              <a:latin typeface="+mn-lt"/>
              <a:ea typeface="+mn-ea"/>
              <a:cs typeface="+mn-cs"/>
            </a:rPr>
            <a:t>　　　　　　　　　　　　　　　　　　　　　　　　　　　　　　　　　　　　　　　　　　　　　　　　　　　　　　　　　　　　　　　　　　　　　　　　　　　　　　　　　　　　　　　　　　　　　　　　　　Ｒ</a:t>
          </a:r>
          <a:r>
            <a:rPr kumimoji="1" lang="en-US" altLang="ja-JP" sz="1000" b="1">
              <a:solidFill>
                <a:schemeClr val="tx1"/>
              </a:solidFill>
              <a:effectLst/>
              <a:latin typeface="+mn-lt"/>
              <a:ea typeface="+mn-ea"/>
              <a:cs typeface="+mn-cs"/>
            </a:rPr>
            <a:t>7</a:t>
          </a:r>
          <a:r>
            <a:rPr kumimoji="1" lang="ja-JP" altLang="en-US" sz="1000" b="1">
              <a:solidFill>
                <a:schemeClr val="tx1"/>
              </a:solidFill>
              <a:effectLst/>
              <a:latin typeface="+mn-lt"/>
              <a:ea typeface="+mn-ea"/>
              <a:cs typeface="+mn-cs"/>
            </a:rPr>
            <a:t>年度期間内に終了した請負工事について詳細と請負金額を記載してください。</a:t>
          </a:r>
          <a:r>
            <a:rPr kumimoji="1" lang="ja-JP" altLang="en-US" sz="1000" b="1" u="sng">
              <a:solidFill>
                <a:schemeClr val="tx1"/>
              </a:solidFill>
              <a:effectLst/>
              <a:latin typeface="+mn-lt"/>
              <a:ea typeface="+mn-ea"/>
              <a:cs typeface="+mn-cs"/>
            </a:rPr>
            <a:t>（消費税は除く）</a:t>
          </a:r>
          <a:endParaRPr kumimoji="1" lang="en-US" altLang="ja-JP" sz="1000" b="1" u="sng">
            <a:solidFill>
              <a:schemeClr val="tx1"/>
            </a:solidFill>
            <a:effectLst/>
            <a:latin typeface="+mn-lt"/>
            <a:ea typeface="+mn-ea"/>
            <a:cs typeface="+mn-cs"/>
          </a:endParaRPr>
        </a:p>
        <a:p>
          <a:endParaRPr kumimoji="1" lang="en-US" altLang="ja-JP" sz="1000" b="1">
            <a:solidFill>
              <a:schemeClr val="tx1"/>
            </a:solidFill>
            <a:effectLst/>
            <a:latin typeface="+mn-lt"/>
            <a:ea typeface="+mn-ea"/>
            <a:cs typeface="+mn-cs"/>
          </a:endParaRPr>
        </a:p>
        <a:p>
          <a:r>
            <a:rPr kumimoji="1" lang="ja-JP" altLang="en-US" sz="1000" b="1">
              <a:solidFill>
                <a:schemeClr val="tx1"/>
              </a:solidFill>
              <a:effectLst/>
              <a:latin typeface="+mn-lt"/>
              <a:ea typeface="+mn-ea"/>
              <a:cs typeface="+mn-cs"/>
            </a:rPr>
            <a:t>請負工事がない場合は事業の名称欄に「元請け工事なし」と記載してください。</a:t>
          </a:r>
          <a:endParaRPr kumimoji="1" lang="en-US" altLang="ja-JP" sz="1000" b="1">
            <a:solidFill>
              <a:schemeClr val="tx1"/>
            </a:solidFill>
            <a:effectLst/>
            <a:latin typeface="+mn-lt"/>
            <a:ea typeface="+mn-ea"/>
            <a:cs typeface="+mn-cs"/>
          </a:endParaRPr>
        </a:p>
        <a:p>
          <a:endParaRPr kumimoji="1" lang="en-US" altLang="ja-JP" sz="10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u="none">
              <a:solidFill>
                <a:schemeClr val="tx1"/>
              </a:solidFill>
              <a:effectLst/>
              <a:latin typeface="+mn-lt"/>
              <a:ea typeface="+mn-ea"/>
              <a:cs typeface="+mn-cs"/>
            </a:rPr>
            <a:t>一枚目に書ききれない場合は、報告書（別紙）のシートに記載してください。</a:t>
          </a:r>
          <a:endParaRPr kumimoji="1" lang="en-US" altLang="ja-JP" sz="1000" b="1" u="none">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1" u="none">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b="1">
              <a:solidFill>
                <a:schemeClr val="tx1"/>
              </a:solidFill>
              <a:effectLst/>
              <a:latin typeface="+mn-lt"/>
              <a:ea typeface="+mn-ea"/>
              <a:cs typeface="+mn-cs"/>
            </a:rPr>
            <a:t>可能な限りメールにてご提出ください。ご提出頂く際はエクセルファイルのままお願い致します。  </a:t>
          </a:r>
          <a:endParaRPr lang="ja-JP" altLang="ja-JP" sz="10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kern="1200"/>
        </a:p>
        <a:p>
          <a:r>
            <a:rPr kumimoji="1" lang="ja-JP" altLang="ja-JP" sz="1000" b="1">
              <a:solidFill>
                <a:schemeClr val="tx1"/>
              </a:solidFill>
              <a:effectLst/>
              <a:latin typeface="+mn-lt"/>
              <a:ea typeface="+mn-ea"/>
              <a:cs typeface="+mn-cs"/>
            </a:rPr>
            <a:t>送付先</a:t>
          </a:r>
          <a:endParaRPr lang="ja-JP" altLang="ja-JP" sz="1000">
            <a:effectLst/>
          </a:endParaRPr>
        </a:p>
        <a:p>
          <a:r>
            <a:rPr kumimoji="1" lang="en-US" altLang="ja-JP" sz="1000" b="1">
              <a:solidFill>
                <a:schemeClr val="tx1"/>
              </a:solidFill>
              <a:effectLst/>
              <a:latin typeface="+mn-lt"/>
              <a:ea typeface="+mn-ea"/>
              <a:cs typeface="+mn-cs"/>
            </a:rPr>
            <a:t>tcci-roho@tamashima-cci.or.jp</a:t>
          </a:r>
          <a:endParaRPr lang="ja-JP" altLang="ja-JP" sz="1000">
            <a:effectLst/>
          </a:endParaRPr>
        </a:p>
      </xdr:txBody>
    </xdr:sp>
    <xdr:clientData/>
  </xdr:oneCellAnchor>
  <xdr:oneCellAnchor>
    <xdr:from>
      <xdr:col>5</xdr:col>
      <xdr:colOff>23813</xdr:colOff>
      <xdr:row>23</xdr:row>
      <xdr:rowOff>166688</xdr:rowOff>
    </xdr:from>
    <xdr:ext cx="2405062" cy="428624"/>
    <xdr:sp macro="" textlink="">
      <xdr:nvSpPr>
        <xdr:cNvPr id="3" name="テキスト ボックス 2">
          <a:extLst>
            <a:ext uri="{FF2B5EF4-FFF2-40B4-BE49-F238E27FC236}">
              <a16:creationId xmlns:a16="http://schemas.microsoft.com/office/drawing/2014/main" id="{ECA7E42F-1A4F-4450-A8C5-A609C0527FA7}"/>
            </a:ext>
          </a:extLst>
        </xdr:cNvPr>
        <xdr:cNvSpPr txBox="1"/>
      </xdr:nvSpPr>
      <xdr:spPr>
        <a:xfrm>
          <a:off x="1238251" y="4298157"/>
          <a:ext cx="2405062" cy="428624"/>
        </a:xfrm>
        <a:prstGeom prst="rect">
          <a:avLst/>
        </a:prstGeom>
        <a:solidFill>
          <a:srgbClr val="FFFF00"/>
        </a:solid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000">
              <a:effectLst/>
            </a:rPr>
            <a:t>事業の種類ごとに分けて記載してください。（事業の種類が違う場合は別紙に記入。）</a:t>
          </a:r>
          <a:endParaRPr lang="ja-JP" altLang="ja-JP" sz="1000">
            <a:effectLst/>
          </a:endParaRPr>
        </a:p>
      </xdr:txBody>
    </xdr:sp>
    <xdr:clientData/>
  </xdr:oneCellAnchor>
  <xdr:oneCellAnchor>
    <xdr:from>
      <xdr:col>33</xdr:col>
      <xdr:colOff>83343</xdr:colOff>
      <xdr:row>1</xdr:row>
      <xdr:rowOff>95250</xdr:rowOff>
    </xdr:from>
    <xdr:ext cx="2381250" cy="428624"/>
    <xdr:sp macro="" textlink="">
      <xdr:nvSpPr>
        <xdr:cNvPr id="4" name="テキスト ボックス 3">
          <a:extLst>
            <a:ext uri="{FF2B5EF4-FFF2-40B4-BE49-F238E27FC236}">
              <a16:creationId xmlns:a16="http://schemas.microsoft.com/office/drawing/2014/main" id="{3CA9CD2F-4904-4C1E-B7DE-1967016DC1A7}"/>
            </a:ext>
          </a:extLst>
        </xdr:cNvPr>
        <xdr:cNvSpPr txBox="1"/>
      </xdr:nvSpPr>
      <xdr:spPr>
        <a:xfrm>
          <a:off x="8060531" y="166688"/>
          <a:ext cx="2381250" cy="428624"/>
        </a:xfrm>
        <a:prstGeom prst="rect">
          <a:avLst/>
        </a:prstGeom>
        <a:solidFill>
          <a:srgbClr val="FFFF00"/>
        </a:solid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000">
              <a:effectLst/>
            </a:rPr>
            <a:t>控えについては下記「提出用」の欄を事業主控に変更してください。</a:t>
          </a:r>
          <a:endParaRPr lang="ja-JP" altLang="ja-JP" sz="1000">
            <a:effectLst/>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41"/>
  <sheetViews>
    <sheetView showGridLines="0" showZeros="0" tabSelected="1" zoomScale="80" zoomScaleNormal="80" zoomScaleSheetLayoutView="80" workbookViewId="0"/>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9" hidden="1" customWidth="1"/>
    <col min="56" max="57" width="3.625" style="21"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x14ac:dyDescent="0.2"/>
    <row r="2" spans="1:77" ht="24" customHeight="1" x14ac:dyDescent="0.15">
      <c r="X2" s="3"/>
      <c r="Y2" s="3"/>
      <c r="BF2" s="149" t="s">
        <v>42</v>
      </c>
      <c r="BG2" s="150"/>
      <c r="BH2" s="150"/>
      <c r="BI2" s="150"/>
      <c r="BJ2" s="151"/>
    </row>
    <row r="3" spans="1:77"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c r="BF3" s="62"/>
      <c r="BG3" s="21"/>
      <c r="BH3" s="21"/>
      <c r="BI3" s="21"/>
      <c r="BJ3" s="33"/>
    </row>
    <row r="4" spans="1:77" ht="17.25" customHeight="1" x14ac:dyDescent="0.2">
      <c r="B4" s="2" t="s">
        <v>9</v>
      </c>
      <c r="U4" s="6" t="s">
        <v>77</v>
      </c>
      <c r="V4" s="4"/>
      <c r="W4" s="4"/>
      <c r="X4" s="4"/>
      <c r="Y4" s="4"/>
      <c r="BF4" s="62"/>
      <c r="BG4" s="21" t="s">
        <v>43</v>
      </c>
      <c r="BH4" s="21"/>
      <c r="BI4" s="21"/>
      <c r="BJ4" s="33"/>
    </row>
    <row r="5" spans="1:77" ht="13.15" customHeight="1" x14ac:dyDescent="0.15">
      <c r="M5" s="7"/>
      <c r="N5" s="152" t="s">
        <v>33</v>
      </c>
      <c r="O5" s="152"/>
      <c r="P5" s="152"/>
      <c r="Q5" s="152"/>
      <c r="R5" s="152"/>
      <c r="S5" s="152"/>
      <c r="T5" s="152"/>
      <c r="U5" s="152"/>
      <c r="V5" s="152"/>
      <c r="W5" s="152"/>
      <c r="X5" s="152"/>
      <c r="Y5" s="152"/>
      <c r="Z5" s="152"/>
      <c r="AA5" s="152"/>
      <c r="AB5" s="152"/>
      <c r="AC5" s="152"/>
      <c r="AD5" s="152"/>
      <c r="AE5" s="152"/>
      <c r="AF5" s="7"/>
      <c r="AL5" s="63"/>
      <c r="AM5" s="143" t="s">
        <v>91</v>
      </c>
      <c r="AN5" s="144"/>
      <c r="AO5" s="144"/>
      <c r="AP5" s="145"/>
      <c r="BF5" s="62"/>
      <c r="BG5" s="21" t="s">
        <v>44</v>
      </c>
      <c r="BH5" s="21"/>
      <c r="BI5" s="21"/>
      <c r="BJ5" s="33"/>
    </row>
    <row r="6" spans="1:77" ht="13.15" customHeight="1" x14ac:dyDescent="0.15">
      <c r="M6" s="8"/>
      <c r="N6" s="153"/>
      <c r="O6" s="153"/>
      <c r="P6" s="153"/>
      <c r="Q6" s="153"/>
      <c r="R6" s="153"/>
      <c r="S6" s="153"/>
      <c r="T6" s="153"/>
      <c r="U6" s="153"/>
      <c r="V6" s="153"/>
      <c r="W6" s="153"/>
      <c r="X6" s="153"/>
      <c r="Y6" s="153"/>
      <c r="Z6" s="153"/>
      <c r="AA6" s="153"/>
      <c r="AB6" s="153"/>
      <c r="AC6" s="153"/>
      <c r="AD6" s="153"/>
      <c r="AE6" s="153"/>
      <c r="AF6" s="8"/>
      <c r="AL6" s="63"/>
      <c r="AM6" s="146"/>
      <c r="AN6" s="147"/>
      <c r="AO6" s="147"/>
      <c r="AP6" s="148"/>
      <c r="BF6" s="62"/>
      <c r="BG6" s="21" t="s">
        <v>62</v>
      </c>
      <c r="BH6" s="21"/>
      <c r="BI6" s="21"/>
      <c r="BJ6" s="33"/>
    </row>
    <row r="7" spans="1:77" ht="12.75" customHeight="1" x14ac:dyDescent="0.15">
      <c r="AL7" s="53"/>
      <c r="AM7" s="53"/>
      <c r="BF7" s="62"/>
      <c r="BG7" s="21" t="s">
        <v>45</v>
      </c>
      <c r="BH7" s="21"/>
      <c r="BI7" s="21"/>
      <c r="BJ7" s="33"/>
    </row>
    <row r="8" spans="1:77" ht="6" customHeight="1" x14ac:dyDescent="0.15">
      <c r="BF8" s="62"/>
      <c r="BG8" s="21" t="s">
        <v>44</v>
      </c>
      <c r="BH8" s="21"/>
      <c r="BI8" s="21"/>
      <c r="BJ8" s="33"/>
    </row>
    <row r="9" spans="1:77" ht="12" customHeight="1" x14ac:dyDescent="0.15">
      <c r="B9" s="207" t="s">
        <v>2</v>
      </c>
      <c r="C9" s="208"/>
      <c r="D9" s="208"/>
      <c r="E9" s="208"/>
      <c r="F9" s="208"/>
      <c r="G9" s="208"/>
      <c r="H9" s="208"/>
      <c r="I9" s="209"/>
      <c r="J9" s="212" t="s">
        <v>10</v>
      </c>
      <c r="K9" s="212"/>
      <c r="L9" s="54" t="s">
        <v>3</v>
      </c>
      <c r="M9" s="212" t="s">
        <v>11</v>
      </c>
      <c r="N9" s="212"/>
      <c r="O9" s="213" t="s">
        <v>12</v>
      </c>
      <c r="P9" s="212"/>
      <c r="Q9" s="212"/>
      <c r="R9" s="212"/>
      <c r="S9" s="212"/>
      <c r="T9" s="212"/>
      <c r="U9" s="212" t="s">
        <v>13</v>
      </c>
      <c r="V9" s="212"/>
      <c r="W9" s="212"/>
      <c r="AL9" s="214"/>
      <c r="AM9" s="201"/>
      <c r="AN9" s="198" t="s">
        <v>4</v>
      </c>
      <c r="AO9" s="198"/>
      <c r="AP9" s="201"/>
      <c r="AQ9" s="201"/>
      <c r="AR9" s="198" t="s">
        <v>5</v>
      </c>
      <c r="AS9" s="204"/>
      <c r="BD9" s="32"/>
      <c r="BF9" s="62"/>
      <c r="BG9" s="21" t="s">
        <v>63</v>
      </c>
      <c r="BH9" s="21"/>
      <c r="BI9" s="21"/>
      <c r="BJ9" s="33"/>
    </row>
    <row r="10" spans="1:77" ht="13.9" customHeight="1" x14ac:dyDescent="0.15">
      <c r="B10" s="208"/>
      <c r="C10" s="208"/>
      <c r="D10" s="208"/>
      <c r="E10" s="208"/>
      <c r="F10" s="208"/>
      <c r="G10" s="208"/>
      <c r="H10" s="208"/>
      <c r="I10" s="209"/>
      <c r="J10" s="279" t="s">
        <v>92</v>
      </c>
      <c r="K10" s="281" t="s">
        <v>92</v>
      </c>
      <c r="L10" s="279" t="s">
        <v>93</v>
      </c>
      <c r="M10" s="303" t="s">
        <v>94</v>
      </c>
      <c r="N10" s="305" t="s">
        <v>95</v>
      </c>
      <c r="O10" s="279" t="s">
        <v>96</v>
      </c>
      <c r="P10" s="277" t="s">
        <v>97</v>
      </c>
      <c r="Q10" s="277" t="s">
        <v>92</v>
      </c>
      <c r="R10" s="277" t="s">
        <v>94</v>
      </c>
      <c r="S10" s="277" t="s">
        <v>96</v>
      </c>
      <c r="T10" s="305" t="s">
        <v>98</v>
      </c>
      <c r="U10" s="310"/>
      <c r="V10" s="312"/>
      <c r="W10" s="257"/>
      <c r="AL10" s="215"/>
      <c r="AM10" s="202"/>
      <c r="AN10" s="199"/>
      <c r="AO10" s="199"/>
      <c r="AP10" s="202"/>
      <c r="AQ10" s="202"/>
      <c r="AR10" s="199"/>
      <c r="AS10" s="205"/>
      <c r="BF10" s="62"/>
      <c r="BG10" s="21" t="s">
        <v>46</v>
      </c>
      <c r="BH10" s="21"/>
      <c r="BI10" s="21"/>
      <c r="BJ10" s="33"/>
    </row>
    <row r="11" spans="1:77" ht="9" customHeight="1" x14ac:dyDescent="0.15">
      <c r="B11" s="208"/>
      <c r="C11" s="208"/>
      <c r="D11" s="208"/>
      <c r="E11" s="208"/>
      <c r="F11" s="208"/>
      <c r="G11" s="208"/>
      <c r="H11" s="208"/>
      <c r="I11" s="209"/>
      <c r="J11" s="280"/>
      <c r="K11" s="282"/>
      <c r="L11" s="280"/>
      <c r="M11" s="304"/>
      <c r="N11" s="306"/>
      <c r="O11" s="280"/>
      <c r="P11" s="278"/>
      <c r="Q11" s="278"/>
      <c r="R11" s="278"/>
      <c r="S11" s="278"/>
      <c r="T11" s="306"/>
      <c r="U11" s="311"/>
      <c r="V11" s="313"/>
      <c r="W11" s="258"/>
      <c r="AL11" s="216"/>
      <c r="AM11" s="203"/>
      <c r="AN11" s="200"/>
      <c r="AO11" s="200"/>
      <c r="AP11" s="203"/>
      <c r="AQ11" s="203"/>
      <c r="AR11" s="200"/>
      <c r="AS11" s="206"/>
      <c r="BF11" s="62"/>
      <c r="BG11" s="21" t="s">
        <v>44</v>
      </c>
      <c r="BH11" s="21"/>
      <c r="BI11" s="21"/>
      <c r="BJ11" s="33"/>
    </row>
    <row r="12" spans="1:77" ht="6" customHeight="1" thickBot="1" x14ac:dyDescent="0.2">
      <c r="B12" s="210"/>
      <c r="C12" s="210"/>
      <c r="D12" s="210"/>
      <c r="E12" s="210"/>
      <c r="F12" s="210"/>
      <c r="G12" s="210"/>
      <c r="H12" s="210"/>
      <c r="I12" s="211"/>
      <c r="J12" s="280"/>
      <c r="K12" s="282"/>
      <c r="L12" s="280"/>
      <c r="M12" s="304"/>
      <c r="N12" s="306"/>
      <c r="O12" s="280"/>
      <c r="P12" s="278"/>
      <c r="Q12" s="278"/>
      <c r="R12" s="278"/>
      <c r="S12" s="278"/>
      <c r="T12" s="306"/>
      <c r="U12" s="311"/>
      <c r="V12" s="313"/>
      <c r="W12" s="258"/>
      <c r="BF12" s="62"/>
      <c r="BG12" s="21" t="s">
        <v>64</v>
      </c>
      <c r="BH12" s="21"/>
      <c r="BI12" s="21"/>
      <c r="BJ12" s="33"/>
    </row>
    <row r="13" spans="1:77" s="3" customFormat="1" ht="15" customHeight="1" thickBot="1" x14ac:dyDescent="0.2">
      <c r="A13" s="1"/>
      <c r="B13" s="259" t="s">
        <v>14</v>
      </c>
      <c r="C13" s="260"/>
      <c r="D13" s="260"/>
      <c r="E13" s="260"/>
      <c r="F13" s="260"/>
      <c r="G13" s="260"/>
      <c r="H13" s="260"/>
      <c r="I13" s="261"/>
      <c r="J13" s="259" t="s">
        <v>6</v>
      </c>
      <c r="K13" s="260"/>
      <c r="L13" s="260"/>
      <c r="M13" s="260"/>
      <c r="N13" s="268"/>
      <c r="O13" s="271" t="s">
        <v>15</v>
      </c>
      <c r="P13" s="260"/>
      <c r="Q13" s="260"/>
      <c r="R13" s="260"/>
      <c r="S13" s="260"/>
      <c r="T13" s="260"/>
      <c r="U13" s="261"/>
      <c r="V13" s="55" t="s">
        <v>28</v>
      </c>
      <c r="W13" s="56"/>
      <c r="X13" s="56"/>
      <c r="Y13" s="274" t="s">
        <v>76</v>
      </c>
      <c r="Z13" s="274"/>
      <c r="AA13" s="274"/>
      <c r="AB13" s="274"/>
      <c r="AC13" s="274"/>
      <c r="AD13" s="274"/>
      <c r="AE13" s="274"/>
      <c r="AF13" s="274"/>
      <c r="AG13" s="274"/>
      <c r="AH13" s="274"/>
      <c r="AI13" s="56"/>
      <c r="AJ13" s="56"/>
      <c r="AK13" s="57"/>
      <c r="AL13" s="58" t="s">
        <v>40</v>
      </c>
      <c r="AM13" s="59"/>
      <c r="AN13" s="275" t="s">
        <v>78</v>
      </c>
      <c r="AO13" s="275"/>
      <c r="AP13" s="275"/>
      <c r="AQ13" s="275"/>
      <c r="AR13" s="275"/>
      <c r="AS13" s="276"/>
      <c r="AX13" s="9"/>
      <c r="AY13" s="9"/>
      <c r="AZ13" s="9"/>
      <c r="BA13" s="9"/>
      <c r="BB13" s="9"/>
      <c r="BC13" s="9"/>
      <c r="BD13" s="217" t="s">
        <v>38</v>
      </c>
      <c r="BE13" s="218"/>
      <c r="BF13" s="64"/>
      <c r="BG13" s="21" t="s">
        <v>47</v>
      </c>
      <c r="BH13" s="51"/>
      <c r="BI13" s="51"/>
      <c r="BJ13" s="34"/>
    </row>
    <row r="14" spans="1:77" s="3" customFormat="1" ht="13.9" customHeight="1" thickBot="1" x14ac:dyDescent="0.2">
      <c r="A14" s="1"/>
      <c r="B14" s="262"/>
      <c r="C14" s="263"/>
      <c r="D14" s="263"/>
      <c r="E14" s="263"/>
      <c r="F14" s="263"/>
      <c r="G14" s="263"/>
      <c r="H14" s="263"/>
      <c r="I14" s="264"/>
      <c r="J14" s="262"/>
      <c r="K14" s="263"/>
      <c r="L14" s="263"/>
      <c r="M14" s="263"/>
      <c r="N14" s="269"/>
      <c r="O14" s="272"/>
      <c r="P14" s="263"/>
      <c r="Q14" s="263"/>
      <c r="R14" s="263"/>
      <c r="S14" s="263"/>
      <c r="T14" s="263"/>
      <c r="U14" s="264"/>
      <c r="V14" s="221" t="s">
        <v>7</v>
      </c>
      <c r="W14" s="222"/>
      <c r="X14" s="222"/>
      <c r="Y14" s="223"/>
      <c r="Z14" s="227" t="s">
        <v>16</v>
      </c>
      <c r="AA14" s="228"/>
      <c r="AB14" s="228"/>
      <c r="AC14" s="229"/>
      <c r="AD14" s="233" t="s">
        <v>17</v>
      </c>
      <c r="AE14" s="234"/>
      <c r="AF14" s="234"/>
      <c r="AG14" s="235"/>
      <c r="AH14" s="239" t="s">
        <v>34</v>
      </c>
      <c r="AI14" s="240"/>
      <c r="AJ14" s="240"/>
      <c r="AK14" s="241"/>
      <c r="AL14" s="245" t="s">
        <v>41</v>
      </c>
      <c r="AM14" s="246"/>
      <c r="AN14" s="249" t="s">
        <v>18</v>
      </c>
      <c r="AO14" s="250"/>
      <c r="AP14" s="250"/>
      <c r="AQ14" s="250"/>
      <c r="AR14" s="251"/>
      <c r="AS14" s="252"/>
      <c r="AX14" s="9"/>
      <c r="AY14" s="65" t="s">
        <v>59</v>
      </c>
      <c r="AZ14" s="65" t="s">
        <v>59</v>
      </c>
      <c r="BA14" s="65" t="s">
        <v>57</v>
      </c>
      <c r="BB14" s="253" t="s">
        <v>58</v>
      </c>
      <c r="BC14" s="254"/>
      <c r="BD14" s="219"/>
      <c r="BE14" s="220"/>
      <c r="BF14" s="52"/>
      <c r="BG14" s="50"/>
      <c r="BH14" s="50"/>
      <c r="BI14" s="35" t="s">
        <v>48</v>
      </c>
      <c r="BJ14" s="36">
        <v>41</v>
      </c>
      <c r="BO14" s="10" t="s">
        <v>90</v>
      </c>
    </row>
    <row r="15" spans="1:77" s="3" customFormat="1" ht="13.9" customHeight="1" x14ac:dyDescent="0.15">
      <c r="A15" s="1"/>
      <c r="B15" s="265"/>
      <c r="C15" s="266"/>
      <c r="D15" s="266"/>
      <c r="E15" s="266"/>
      <c r="F15" s="266"/>
      <c r="G15" s="266"/>
      <c r="H15" s="266"/>
      <c r="I15" s="267"/>
      <c r="J15" s="265"/>
      <c r="K15" s="266"/>
      <c r="L15" s="266"/>
      <c r="M15" s="266"/>
      <c r="N15" s="270"/>
      <c r="O15" s="273"/>
      <c r="P15" s="266"/>
      <c r="Q15" s="266"/>
      <c r="R15" s="266"/>
      <c r="S15" s="266"/>
      <c r="T15" s="266"/>
      <c r="U15" s="267"/>
      <c r="V15" s="224"/>
      <c r="W15" s="225"/>
      <c r="X15" s="225"/>
      <c r="Y15" s="226"/>
      <c r="Z15" s="230"/>
      <c r="AA15" s="231"/>
      <c r="AB15" s="231"/>
      <c r="AC15" s="232"/>
      <c r="AD15" s="236"/>
      <c r="AE15" s="237"/>
      <c r="AF15" s="237"/>
      <c r="AG15" s="238"/>
      <c r="AH15" s="242"/>
      <c r="AI15" s="243"/>
      <c r="AJ15" s="243"/>
      <c r="AK15" s="244"/>
      <c r="AL15" s="247"/>
      <c r="AM15" s="248"/>
      <c r="AN15" s="255"/>
      <c r="AO15" s="255"/>
      <c r="AP15" s="255"/>
      <c r="AQ15" s="255"/>
      <c r="AR15" s="255"/>
      <c r="AS15" s="256"/>
      <c r="AX15" s="9"/>
      <c r="AY15" s="41"/>
      <c r="AZ15" s="42" t="s">
        <v>54</v>
      </c>
      <c r="BA15" s="42" t="s">
        <v>56</v>
      </c>
      <c r="BB15" s="66" t="s">
        <v>55</v>
      </c>
      <c r="BC15" s="42" t="s">
        <v>61</v>
      </c>
      <c r="BD15" s="67" t="s">
        <v>36</v>
      </c>
      <c r="BE15" s="68" t="s">
        <v>37</v>
      </c>
      <c r="BF15" s="37" t="s">
        <v>49</v>
      </c>
      <c r="BG15" s="38" t="s">
        <v>50</v>
      </c>
      <c r="BH15" s="38" t="s">
        <v>51</v>
      </c>
      <c r="BI15" s="39" t="s">
        <v>52</v>
      </c>
      <c r="BJ15" s="40" t="s">
        <v>53</v>
      </c>
      <c r="BL15" s="21" t="s">
        <v>60</v>
      </c>
      <c r="BM15" s="21" t="s">
        <v>35</v>
      </c>
      <c r="BO15" s="3" t="s">
        <v>82</v>
      </c>
      <c r="BP15" s="3" t="s">
        <v>83</v>
      </c>
      <c r="BQ15" s="3" t="s">
        <v>84</v>
      </c>
      <c r="BR15" s="3" t="s">
        <v>85</v>
      </c>
      <c r="BS15" s="3" t="s">
        <v>87</v>
      </c>
      <c r="BT15" s="3" t="s">
        <v>88</v>
      </c>
      <c r="BU15" s="3" t="s">
        <v>89</v>
      </c>
    </row>
    <row r="16" spans="1:77" ht="18" customHeight="1" thickBot="1" x14ac:dyDescent="0.2">
      <c r="B16" s="283"/>
      <c r="C16" s="284"/>
      <c r="D16" s="284"/>
      <c r="E16" s="284"/>
      <c r="F16" s="284"/>
      <c r="G16" s="284"/>
      <c r="H16" s="284"/>
      <c r="I16" s="285"/>
      <c r="J16" s="283"/>
      <c r="K16" s="284"/>
      <c r="L16" s="284"/>
      <c r="M16" s="284"/>
      <c r="N16" s="289"/>
      <c r="O16" s="133"/>
      <c r="P16" s="60" t="s">
        <v>0</v>
      </c>
      <c r="Q16" s="135"/>
      <c r="R16" s="60" t="s">
        <v>1</v>
      </c>
      <c r="S16" s="137"/>
      <c r="T16" s="291" t="s">
        <v>86</v>
      </c>
      <c r="U16" s="291"/>
      <c r="V16" s="292"/>
      <c r="W16" s="293"/>
      <c r="X16" s="293"/>
      <c r="Y16" s="107"/>
      <c r="Z16" s="129"/>
      <c r="AA16" s="130"/>
      <c r="AB16" s="130"/>
      <c r="AC16" s="131" t="s">
        <v>8</v>
      </c>
      <c r="AD16" s="129"/>
      <c r="AE16" s="130"/>
      <c r="AF16" s="130"/>
      <c r="AG16" s="132" t="s">
        <v>8</v>
      </c>
      <c r="AH16" s="294"/>
      <c r="AI16" s="295"/>
      <c r="AJ16" s="295"/>
      <c r="AK16" s="296"/>
      <c r="AL16" s="94"/>
      <c r="AM16" s="95"/>
      <c r="AN16" s="294"/>
      <c r="AO16" s="295"/>
      <c r="AP16" s="295"/>
      <c r="AQ16" s="295"/>
      <c r="AR16" s="295"/>
      <c r="AS16" s="96" t="s">
        <v>8</v>
      </c>
      <c r="AV16" s="22" t="str">
        <f>IF(OR(O16="",Q16=""),"", IF(O16&lt;20,DATE(O16+118,Q16,IF(S16="",1,S16)),DATE(O16+88,Q16,IF(S16="",1,S16))))</f>
        <v/>
      </c>
      <c r="AW16" s="23" t="e">
        <f>IF(AV16&lt;=#REF!,"昔",IF(AV16&lt;=#REF!,"上",IF(AV16&lt;=#REF!,"中","下")))</f>
        <v>#REF!</v>
      </c>
      <c r="AX16" s="9" t="e">
        <f>IF(AV16&lt;=#REF!,5,IF(AV16&lt;=#REF!,7,IF(AV16&lt;=#REF!,9,11)))</f>
        <v>#REF!</v>
      </c>
      <c r="AY16" s="69"/>
      <c r="AZ16" s="70"/>
      <c r="BA16" s="71">
        <f>AN16</f>
        <v>0</v>
      </c>
      <c r="BB16" s="70"/>
      <c r="BC16" s="70"/>
      <c r="BD16" s="72">
        <v>1</v>
      </c>
      <c r="BE16" s="73">
        <v>1</v>
      </c>
      <c r="BF16" s="67">
        <v>1</v>
      </c>
      <c r="BG16" s="74">
        <v>16</v>
      </c>
      <c r="BH16" s="74">
        <v>24</v>
      </c>
      <c r="BI16" s="75" t="str">
        <f ca="1">IF(COUNTA(INDIRECT(ADDRESS(BG16,2)):INDIRECT(ADDRESS(BH16,2)))&gt;0,COUNTA(INDIRECT(ADDRESS(BG16,2)):INDIRECT(ADDRESS(BH16,2))),"")</f>
        <v/>
      </c>
      <c r="BJ16" s="76">
        <f ca="1">IF(ISERROR(LOOKUP(1,0/BI16:BI41,BF16:BF41)),LOOKUP(1,0/BF16:BF41,BF16:BF41),LOOKUP(1,0/BI16:BI41,BF16:BF41))</f>
        <v>26</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IF(AND(VALUE(概算年度)=報告書!O16,VALUE(概算年度)=報告書!O17),IF(報告書!Q16=1,1,IF(報告書!Q16=2,2,IF(報告書!Q16=3,3))))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15">
      <c r="B17" s="286"/>
      <c r="C17" s="287"/>
      <c r="D17" s="287"/>
      <c r="E17" s="287"/>
      <c r="F17" s="287"/>
      <c r="G17" s="287"/>
      <c r="H17" s="287"/>
      <c r="I17" s="288"/>
      <c r="J17" s="286"/>
      <c r="K17" s="287"/>
      <c r="L17" s="287"/>
      <c r="M17" s="287"/>
      <c r="N17" s="290"/>
      <c r="O17" s="134"/>
      <c r="P17" s="11" t="s">
        <v>0</v>
      </c>
      <c r="Q17" s="136"/>
      <c r="R17" s="11" t="s">
        <v>1</v>
      </c>
      <c r="S17" s="138"/>
      <c r="T17" s="297" t="s">
        <v>19</v>
      </c>
      <c r="U17" s="297"/>
      <c r="V17" s="298"/>
      <c r="W17" s="299"/>
      <c r="X17" s="299"/>
      <c r="Y17" s="299"/>
      <c r="Z17" s="300"/>
      <c r="AA17" s="301"/>
      <c r="AB17" s="301"/>
      <c r="AC17" s="301"/>
      <c r="AD17" s="300"/>
      <c r="AE17" s="301"/>
      <c r="AF17" s="301"/>
      <c r="AG17" s="302"/>
      <c r="AH17" s="158">
        <f>V17+Z17-AD17</f>
        <v>0</v>
      </c>
      <c r="AI17" s="158"/>
      <c r="AJ17" s="158"/>
      <c r="AK17" s="159"/>
      <c r="AL17" s="154"/>
      <c r="AM17" s="155"/>
      <c r="AN17" s="156"/>
      <c r="AO17" s="157"/>
      <c r="AP17" s="157"/>
      <c r="AQ17" s="157"/>
      <c r="AR17" s="157"/>
      <c r="AS17" s="98"/>
      <c r="AV17" s="22"/>
      <c r="AW17" s="23"/>
      <c r="AY17" s="44">
        <f>AH17</f>
        <v>0</v>
      </c>
      <c r="AZ17" s="43" t="e">
        <f>IF(AV16&lt;=#REF!,AH17,IF(AND(AV16&gt;=#REF!,AV16&lt;=#REF!),AH17*105/108,AH17))</f>
        <v>#REF!</v>
      </c>
      <c r="BA17" s="42"/>
      <c r="BB17" s="43">
        <f>IF($AL17="賃金で算定",0,INT(AY17*$AL17/100))</f>
        <v>0</v>
      </c>
      <c r="BC17" s="43" t="e">
        <f>IF(AY17=AZ17,BB17,AZ17*$AL17/100)</f>
        <v>#REF!</v>
      </c>
      <c r="BD17" s="72">
        <v>2</v>
      </c>
      <c r="BE17" s="73">
        <v>2</v>
      </c>
      <c r="BF17" s="67">
        <v>2</v>
      </c>
      <c r="BG17" s="74">
        <v>60</v>
      </c>
      <c r="BH17" s="74">
        <f>BG16+BG17</f>
        <v>76</v>
      </c>
      <c r="BI17" s="68" t="str">
        <f ca="1">IF(COUNTA(INDIRECT(ADDRESS(BG17,2)):INDIRECT(ADDRESS(BH17,2)))&gt;0,COUNTA(INDIRECT(ADDRESS(BG17,2)):INDIRECT(ADDRESS(BH17,2))),"")</f>
        <v/>
      </c>
      <c r="BJ17" s="21"/>
      <c r="BL17" s="21" t="e">
        <f>IF(AY17=AZ17,0,1)</f>
        <v>#REF!</v>
      </c>
      <c r="BM17" s="21" t="e">
        <f>IF(BL17=1,AL17,"")</f>
        <v>#REF!</v>
      </c>
    </row>
    <row r="18" spans="2:74" ht="18" customHeight="1" x14ac:dyDescent="0.15">
      <c r="B18" s="283"/>
      <c r="C18" s="284"/>
      <c r="D18" s="284"/>
      <c r="E18" s="284"/>
      <c r="F18" s="284"/>
      <c r="G18" s="284"/>
      <c r="H18" s="284"/>
      <c r="I18" s="285"/>
      <c r="J18" s="283"/>
      <c r="K18" s="284"/>
      <c r="L18" s="284"/>
      <c r="M18" s="284"/>
      <c r="N18" s="289"/>
      <c r="O18" s="133"/>
      <c r="P18" s="60" t="s">
        <v>29</v>
      </c>
      <c r="Q18" s="135"/>
      <c r="R18" s="60" t="s">
        <v>1</v>
      </c>
      <c r="S18" s="137"/>
      <c r="T18" s="291" t="s">
        <v>86</v>
      </c>
      <c r="U18" s="291"/>
      <c r="V18" s="292"/>
      <c r="W18" s="293"/>
      <c r="X18" s="293"/>
      <c r="Y18" s="108"/>
      <c r="Z18" s="121"/>
      <c r="AA18" s="122"/>
      <c r="AB18" s="122"/>
      <c r="AC18" s="123"/>
      <c r="AD18" s="121"/>
      <c r="AE18" s="122"/>
      <c r="AF18" s="122"/>
      <c r="AG18" s="124"/>
      <c r="AH18" s="294">
        <f t="shared" ref="AH18:AH25" si="0">V18+Z18-AD18</f>
        <v>0</v>
      </c>
      <c r="AI18" s="295"/>
      <c r="AJ18" s="295"/>
      <c r="AK18" s="296"/>
      <c r="AL18" s="94"/>
      <c r="AM18" s="95"/>
      <c r="AN18" s="294"/>
      <c r="AO18" s="295"/>
      <c r="AP18" s="295"/>
      <c r="AQ18" s="295"/>
      <c r="AR18" s="295"/>
      <c r="AS18" s="99"/>
      <c r="AV18" s="22" t="str">
        <f>IF(OR(O18="",Q18=""),"", IF(O18&lt;20,DATE(O18+118,Q18,IF(S18="",1,S18)),DATE(O18+88,Q18,IF(S18="",1,S18))))</f>
        <v/>
      </c>
      <c r="AW18" s="23" t="e">
        <f>IF(AV18&lt;=#REF!,"昔",IF(AV18&lt;=#REF!,"上",IF(AV18&lt;=#REF!,"中","下")))</f>
        <v>#REF!</v>
      </c>
      <c r="AX18" s="9" t="e">
        <f>IF(AV18&lt;=#REF!,5,IF(AV18&lt;=#REF!,7,IF(AV18&lt;=#REF!,9,11)))</f>
        <v>#REF!</v>
      </c>
      <c r="AY18" s="69"/>
      <c r="AZ18" s="70"/>
      <c r="BA18" s="71">
        <f t="shared" ref="BA18" si="1">AN18</f>
        <v>0</v>
      </c>
      <c r="BB18" s="70"/>
      <c r="BC18" s="70"/>
      <c r="BD18" s="93">
        <v>3</v>
      </c>
      <c r="BE18" s="73">
        <v>3</v>
      </c>
      <c r="BF18" s="67">
        <v>3</v>
      </c>
      <c r="BG18" s="74">
        <f t="shared" ref="BG18:BH33" si="2">BG17+$BJ$14</f>
        <v>101</v>
      </c>
      <c r="BH18" s="74">
        <f t="shared" si="2"/>
        <v>117</v>
      </c>
      <c r="BI18" s="68" t="str">
        <f ca="1">IF(COUNTA(INDIRECT(ADDRESS(BG18,2)):INDIRECT(ADDRESS(BH18,2)))&gt;0,COUNTA(INDIRECT(ADDRESS(BG18,2)):INDIRECT(ADDRESS(BH18,2))),"")</f>
        <v/>
      </c>
      <c r="BJ18" s="21"/>
      <c r="BL18" s="21"/>
      <c r="BM18" s="21"/>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IF(AND(VALUE(概算年度)=報告書!O18,VALUE(概算年度)=報告書!O19),IF(報告書!Q18=1,1,IF(報告書!Q18=2,2,IF(報告書!Q18=3,3))))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
      <c r="B19" s="286"/>
      <c r="C19" s="287"/>
      <c r="D19" s="287"/>
      <c r="E19" s="287"/>
      <c r="F19" s="287"/>
      <c r="G19" s="287"/>
      <c r="H19" s="287"/>
      <c r="I19" s="288"/>
      <c r="J19" s="286"/>
      <c r="K19" s="287"/>
      <c r="L19" s="287"/>
      <c r="M19" s="287"/>
      <c r="N19" s="290"/>
      <c r="O19" s="134"/>
      <c r="P19" s="11" t="s">
        <v>0</v>
      </c>
      <c r="Q19" s="136"/>
      <c r="R19" s="11" t="s">
        <v>1</v>
      </c>
      <c r="S19" s="138"/>
      <c r="T19" s="297" t="s">
        <v>19</v>
      </c>
      <c r="U19" s="297"/>
      <c r="V19" s="307"/>
      <c r="W19" s="308"/>
      <c r="X19" s="308"/>
      <c r="Y19" s="309"/>
      <c r="Z19" s="300"/>
      <c r="AA19" s="301"/>
      <c r="AB19" s="301"/>
      <c r="AC19" s="301"/>
      <c r="AD19" s="300"/>
      <c r="AE19" s="301"/>
      <c r="AF19" s="301"/>
      <c r="AG19" s="302"/>
      <c r="AH19" s="158">
        <f t="shared" si="0"/>
        <v>0</v>
      </c>
      <c r="AI19" s="158"/>
      <c r="AJ19" s="158"/>
      <c r="AK19" s="159"/>
      <c r="AL19" s="154"/>
      <c r="AM19" s="155"/>
      <c r="AN19" s="156"/>
      <c r="AO19" s="157"/>
      <c r="AP19" s="157"/>
      <c r="AQ19" s="157"/>
      <c r="AR19" s="157"/>
      <c r="AS19" s="98"/>
      <c r="AV19" s="22"/>
      <c r="AW19" s="23"/>
      <c r="AY19" s="44">
        <f>AH19</f>
        <v>0</v>
      </c>
      <c r="AZ19" s="43" t="e">
        <f>IF(AV18&lt;=#REF!,AH19,IF(AND(AV18&gt;=#REF!,AV18&lt;=#REF!),AH19*105/108,AH19))</f>
        <v>#REF!</v>
      </c>
      <c r="BA19" s="42"/>
      <c r="BB19" s="43">
        <f t="shared" ref="BB19" si="3">IF($AL19="賃金で算定",0,INT(AY19*$AL19/100))</f>
        <v>0</v>
      </c>
      <c r="BC19" s="91" t="e">
        <f>IF(AY19=AZ19,BB19,AZ19*$AL19/100)</f>
        <v>#REF!</v>
      </c>
      <c r="BD19" s="77">
        <v>4</v>
      </c>
      <c r="BE19" s="92">
        <v>4</v>
      </c>
      <c r="BF19" s="67">
        <v>4</v>
      </c>
      <c r="BG19" s="74">
        <f t="shared" si="2"/>
        <v>142</v>
      </c>
      <c r="BH19" s="74">
        <f t="shared" si="2"/>
        <v>158</v>
      </c>
      <c r="BI19" s="68" t="str">
        <f ca="1">IF(COUNTA(INDIRECT(ADDRESS(BG19,2)):INDIRECT(ADDRESS(BH19,2)))&gt;0,COUNTA(INDIRECT(ADDRESS(BG19,2)):INDIRECT(ADDRESS(BH19,2))),"")</f>
        <v/>
      </c>
      <c r="BJ19" s="21"/>
      <c r="BL19" s="21" t="e">
        <f>IF(AY19=AZ19,0,1)</f>
        <v>#REF!</v>
      </c>
      <c r="BM19" s="21" t="e">
        <f>IF(BL19=1,AL19,"")</f>
        <v>#REF!</v>
      </c>
    </row>
    <row r="20" spans="2:74" ht="18" customHeight="1" x14ac:dyDescent="0.15">
      <c r="B20" s="283"/>
      <c r="C20" s="284"/>
      <c r="D20" s="284"/>
      <c r="E20" s="284"/>
      <c r="F20" s="284"/>
      <c r="G20" s="284"/>
      <c r="H20" s="284"/>
      <c r="I20" s="285"/>
      <c r="J20" s="283"/>
      <c r="K20" s="284"/>
      <c r="L20" s="284"/>
      <c r="M20" s="284"/>
      <c r="N20" s="289"/>
      <c r="O20" s="133"/>
      <c r="P20" s="60" t="s">
        <v>29</v>
      </c>
      <c r="Q20" s="135"/>
      <c r="R20" s="60" t="s">
        <v>1</v>
      </c>
      <c r="S20" s="137"/>
      <c r="T20" s="291" t="s">
        <v>86</v>
      </c>
      <c r="U20" s="291"/>
      <c r="V20" s="292"/>
      <c r="W20" s="293"/>
      <c r="X20" s="293"/>
      <c r="Y20" s="108"/>
      <c r="Z20" s="121"/>
      <c r="AA20" s="122"/>
      <c r="AB20" s="122"/>
      <c r="AC20" s="123"/>
      <c r="AD20" s="121"/>
      <c r="AE20" s="122"/>
      <c r="AF20" s="122"/>
      <c r="AG20" s="124"/>
      <c r="AH20" s="294">
        <f t="shared" si="0"/>
        <v>0</v>
      </c>
      <c r="AI20" s="295"/>
      <c r="AJ20" s="295"/>
      <c r="AK20" s="296"/>
      <c r="AL20" s="94"/>
      <c r="AM20" s="95"/>
      <c r="AN20" s="294"/>
      <c r="AO20" s="295"/>
      <c r="AP20" s="295"/>
      <c r="AQ20" s="295"/>
      <c r="AR20" s="295"/>
      <c r="AS20" s="99"/>
      <c r="AV20" s="22" t="str">
        <f>IF(OR(O20="",Q20=""),"", IF(O20&lt;20,DATE(O20+118,Q20,IF(S20="",1,S20)),DATE(O20+88,Q20,IF(S20="",1,S20))))</f>
        <v/>
      </c>
      <c r="AW20" s="23" t="e">
        <f>IF(AV20&lt;=#REF!,"昔",IF(AV20&lt;=#REF!,"上",IF(AV20&lt;=#REF!,"中","下")))</f>
        <v>#REF!</v>
      </c>
      <c r="AX20" s="9" t="e">
        <f>IF(AV20&lt;=#REF!,5,IF(AV20&lt;=#REF!,7,IF(AV20&lt;=#REF!,9,11)))</f>
        <v>#REF!</v>
      </c>
      <c r="AY20" s="69"/>
      <c r="AZ20" s="70"/>
      <c r="BA20" s="71">
        <f t="shared" ref="BA20" si="4">AN20</f>
        <v>0</v>
      </c>
      <c r="BB20" s="70"/>
      <c r="BC20" s="70"/>
      <c r="BE20" s="78">
        <v>5</v>
      </c>
      <c r="BF20" s="67">
        <v>5</v>
      </c>
      <c r="BG20" s="74">
        <f t="shared" si="2"/>
        <v>183</v>
      </c>
      <c r="BH20" s="74">
        <f t="shared" si="2"/>
        <v>199</v>
      </c>
      <c r="BI20" s="68" t="str">
        <f ca="1">IF(COUNTA(INDIRECT(ADDRESS(BG20,2)):INDIRECT(ADDRESS(BH20,2)))&gt;0,COUNTA(INDIRECT(ADDRESS(BG20,2)):INDIRECT(ADDRESS(BH20,2))),"")</f>
        <v/>
      </c>
      <c r="BJ20" s="21"/>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IF(AND(VALUE(概算年度)=報告書!O20,VALUE(概算年度)=報告書!O21),IF(報告書!Q20=1,1,IF(報告書!Q20=2,2,IF(報告書!Q20=3,3))))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286"/>
      <c r="C21" s="287"/>
      <c r="D21" s="287"/>
      <c r="E21" s="287"/>
      <c r="F21" s="287"/>
      <c r="G21" s="287"/>
      <c r="H21" s="287"/>
      <c r="I21" s="288"/>
      <c r="J21" s="286"/>
      <c r="K21" s="287"/>
      <c r="L21" s="287"/>
      <c r="M21" s="287"/>
      <c r="N21" s="290"/>
      <c r="O21" s="134"/>
      <c r="P21" s="11" t="s">
        <v>0</v>
      </c>
      <c r="Q21" s="136"/>
      <c r="R21" s="11" t="s">
        <v>1</v>
      </c>
      <c r="S21" s="138"/>
      <c r="T21" s="297" t="s">
        <v>19</v>
      </c>
      <c r="U21" s="297"/>
      <c r="V21" s="307"/>
      <c r="W21" s="308"/>
      <c r="X21" s="308"/>
      <c r="Y21" s="309"/>
      <c r="Z21" s="314"/>
      <c r="AA21" s="315"/>
      <c r="AB21" s="315"/>
      <c r="AC21" s="315"/>
      <c r="AD21" s="314"/>
      <c r="AE21" s="315"/>
      <c r="AF21" s="315"/>
      <c r="AG21" s="316"/>
      <c r="AH21" s="158">
        <f t="shared" si="0"/>
        <v>0</v>
      </c>
      <c r="AI21" s="158"/>
      <c r="AJ21" s="158"/>
      <c r="AK21" s="159"/>
      <c r="AL21" s="154"/>
      <c r="AM21" s="155"/>
      <c r="AN21" s="156"/>
      <c r="AO21" s="157"/>
      <c r="AP21" s="157"/>
      <c r="AQ21" s="157"/>
      <c r="AR21" s="157"/>
      <c r="AS21" s="98"/>
      <c r="AV21" s="22"/>
      <c r="AW21" s="23"/>
      <c r="AY21" s="44">
        <f>AH21</f>
        <v>0</v>
      </c>
      <c r="AZ21" s="43" t="e">
        <f>IF(AV20&lt;=#REF!,AH21,IF(AND(AV20&gt;=#REF!,AV20&lt;=#REF!),AH21*105/108,AH21))</f>
        <v>#REF!</v>
      </c>
      <c r="BA21" s="42"/>
      <c r="BB21" s="43">
        <f t="shared" ref="BB21" si="5">IF($AL21="賃金で算定",0,INT(AY21*$AL21/100))</f>
        <v>0</v>
      </c>
      <c r="BC21" s="43" t="e">
        <f>IF(AY21=AZ21,BB21,AZ21*$AL21/100)</f>
        <v>#REF!</v>
      </c>
      <c r="BE21" s="78">
        <v>6</v>
      </c>
      <c r="BF21" s="67">
        <v>6</v>
      </c>
      <c r="BG21" s="74">
        <f t="shared" si="2"/>
        <v>224</v>
      </c>
      <c r="BH21" s="74">
        <f t="shared" si="2"/>
        <v>240</v>
      </c>
      <c r="BI21" s="68" t="str">
        <f ca="1">IF(COUNTA(INDIRECT(ADDRESS(BG21,2)):INDIRECT(ADDRESS(BH21,2)))&gt;0,COUNTA(INDIRECT(ADDRESS(BG21,2)):INDIRECT(ADDRESS(BH21,2))),"")</f>
        <v/>
      </c>
      <c r="BJ21" s="21"/>
      <c r="BL21" s="21" t="e">
        <f>IF(AY21=AZ21,0,1)</f>
        <v>#REF!</v>
      </c>
      <c r="BM21" s="21" t="e">
        <f>IF(BL21=1,AL21,"")</f>
        <v>#REF!</v>
      </c>
    </row>
    <row r="22" spans="2:74" ht="18" customHeight="1" x14ac:dyDescent="0.15">
      <c r="B22" s="283"/>
      <c r="C22" s="284"/>
      <c r="D22" s="284"/>
      <c r="E22" s="284"/>
      <c r="F22" s="284"/>
      <c r="G22" s="284"/>
      <c r="H22" s="284"/>
      <c r="I22" s="285"/>
      <c r="J22" s="283"/>
      <c r="K22" s="284"/>
      <c r="L22" s="284"/>
      <c r="M22" s="284"/>
      <c r="N22" s="289"/>
      <c r="O22" s="133"/>
      <c r="P22" s="60" t="s">
        <v>29</v>
      </c>
      <c r="Q22" s="135"/>
      <c r="R22" s="60" t="s">
        <v>1</v>
      </c>
      <c r="S22" s="137"/>
      <c r="T22" s="291" t="s">
        <v>86</v>
      </c>
      <c r="U22" s="291"/>
      <c r="V22" s="292"/>
      <c r="W22" s="293"/>
      <c r="X22" s="293"/>
      <c r="Y22" s="109"/>
      <c r="Z22" s="125"/>
      <c r="AA22" s="126"/>
      <c r="AB22" s="126"/>
      <c r="AC22" s="127"/>
      <c r="AD22" s="125"/>
      <c r="AE22" s="126"/>
      <c r="AF22" s="126"/>
      <c r="AG22" s="128"/>
      <c r="AH22" s="294">
        <f t="shared" si="0"/>
        <v>0</v>
      </c>
      <c r="AI22" s="295"/>
      <c r="AJ22" s="295"/>
      <c r="AK22" s="296"/>
      <c r="AL22" s="94"/>
      <c r="AM22" s="95"/>
      <c r="AN22" s="294"/>
      <c r="AO22" s="295"/>
      <c r="AP22" s="295"/>
      <c r="AQ22" s="295"/>
      <c r="AR22" s="295"/>
      <c r="AS22" s="99"/>
      <c r="AV22" s="22" t="str">
        <f>IF(OR(O22="",Q22=""),"", IF(O22&lt;20,DATE(O22+118,Q22,IF(S22="",1,S22)),DATE(O22+88,Q22,IF(S22="",1,S22))))</f>
        <v/>
      </c>
      <c r="AW22" s="23" t="e">
        <f>IF(AV22&lt;=#REF!,"昔",IF(AV22&lt;=#REF!,"上",IF(AV22&lt;=#REF!,"中","下")))</f>
        <v>#REF!</v>
      </c>
      <c r="AX22" s="9" t="e">
        <f>IF(AV22&lt;=#REF!,5,IF(AV22&lt;=#REF!,7,IF(AV22&lt;=#REF!,9,11)))</f>
        <v>#REF!</v>
      </c>
      <c r="AY22" s="69"/>
      <c r="AZ22" s="70"/>
      <c r="BA22" s="71">
        <f t="shared" ref="BA22" si="6">AN22</f>
        <v>0</v>
      </c>
      <c r="BB22" s="70"/>
      <c r="BC22" s="70"/>
      <c r="BE22" s="78">
        <v>7</v>
      </c>
      <c r="BF22" s="67">
        <v>7</v>
      </c>
      <c r="BG22" s="74">
        <f t="shared" si="2"/>
        <v>265</v>
      </c>
      <c r="BH22" s="74">
        <f t="shared" si="2"/>
        <v>281</v>
      </c>
      <c r="BI22" s="68" t="str">
        <f ca="1">IF(COUNTA(INDIRECT(ADDRESS(BG22,2)):INDIRECT(ADDRESS(BH22,2)))&gt;0,COUNTA(INDIRECT(ADDRESS(BG22,2)):INDIRECT(ADDRESS(BH22,2))),"")</f>
        <v/>
      </c>
      <c r="BJ22" s="21"/>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IF(AND(VALUE(概算年度)=報告書!O22,VALUE(概算年度)=報告書!O23),IF(報告書!Q22=1,1,IF(報告書!Q22=2,2,IF(報告書!Q22=3,3))))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286"/>
      <c r="C23" s="287"/>
      <c r="D23" s="287"/>
      <c r="E23" s="287"/>
      <c r="F23" s="287"/>
      <c r="G23" s="287"/>
      <c r="H23" s="287"/>
      <c r="I23" s="288"/>
      <c r="J23" s="286"/>
      <c r="K23" s="287"/>
      <c r="L23" s="287"/>
      <c r="M23" s="287"/>
      <c r="N23" s="290"/>
      <c r="O23" s="134"/>
      <c r="P23" s="11" t="s">
        <v>0</v>
      </c>
      <c r="Q23" s="136"/>
      <c r="R23" s="11" t="s">
        <v>1</v>
      </c>
      <c r="S23" s="138"/>
      <c r="T23" s="297" t="s">
        <v>19</v>
      </c>
      <c r="U23" s="297"/>
      <c r="V23" s="307"/>
      <c r="W23" s="308"/>
      <c r="X23" s="308"/>
      <c r="Y23" s="309"/>
      <c r="Z23" s="300"/>
      <c r="AA23" s="301"/>
      <c r="AB23" s="301"/>
      <c r="AC23" s="301"/>
      <c r="AD23" s="300"/>
      <c r="AE23" s="301"/>
      <c r="AF23" s="301"/>
      <c r="AG23" s="302"/>
      <c r="AH23" s="158">
        <f t="shared" si="0"/>
        <v>0</v>
      </c>
      <c r="AI23" s="158"/>
      <c r="AJ23" s="158"/>
      <c r="AK23" s="159"/>
      <c r="AL23" s="154"/>
      <c r="AM23" s="155"/>
      <c r="AN23" s="156"/>
      <c r="AO23" s="157"/>
      <c r="AP23" s="157"/>
      <c r="AQ23" s="157"/>
      <c r="AR23" s="157"/>
      <c r="AS23" s="98"/>
      <c r="AV23" s="22"/>
      <c r="AW23" s="23"/>
      <c r="AY23" s="44">
        <f>AH23</f>
        <v>0</v>
      </c>
      <c r="AZ23" s="43" t="e">
        <f>IF(AV22&lt;=#REF!,AH23,IF(AND(AV22&gt;=#REF!,AV22&lt;=#REF!),AH23*105/108,AH23))</f>
        <v>#REF!</v>
      </c>
      <c r="BA23" s="42"/>
      <c r="BB23" s="43">
        <f t="shared" ref="BB23" si="7">IF($AL23="賃金で算定",0,INT(AY23*$AL23/100))</f>
        <v>0</v>
      </c>
      <c r="BC23" s="43" t="e">
        <f>IF(AY23=AZ23,BB23,AZ23*$AL23/100)</f>
        <v>#REF!</v>
      </c>
      <c r="BE23" s="78">
        <v>8</v>
      </c>
      <c r="BF23" s="67">
        <v>8</v>
      </c>
      <c r="BG23" s="74">
        <f t="shared" si="2"/>
        <v>306</v>
      </c>
      <c r="BH23" s="74">
        <f t="shared" si="2"/>
        <v>322</v>
      </c>
      <c r="BI23" s="68" t="str">
        <f ca="1">IF(COUNTA(INDIRECT(ADDRESS(BG23,2)):INDIRECT(ADDRESS(BH23,2)))&gt;0,COUNTA(INDIRECT(ADDRESS(BG23,2)):INDIRECT(ADDRESS(BH23,2))),"")</f>
        <v/>
      </c>
      <c r="BJ23" s="21"/>
      <c r="BL23" s="21" t="e">
        <f>IF(AY23=AZ23,0,1)</f>
        <v>#REF!</v>
      </c>
      <c r="BM23" s="21" t="e">
        <f>IF(BL23=1,AL23,"")</f>
        <v>#REF!</v>
      </c>
    </row>
    <row r="24" spans="2:74" ht="18" customHeight="1" x14ac:dyDescent="0.15">
      <c r="B24" s="283"/>
      <c r="C24" s="284"/>
      <c r="D24" s="284"/>
      <c r="E24" s="284"/>
      <c r="F24" s="284"/>
      <c r="G24" s="284"/>
      <c r="H24" s="284"/>
      <c r="I24" s="285"/>
      <c r="J24" s="283"/>
      <c r="K24" s="284"/>
      <c r="L24" s="284"/>
      <c r="M24" s="284"/>
      <c r="N24" s="289"/>
      <c r="O24" s="133"/>
      <c r="P24" s="60" t="s">
        <v>29</v>
      </c>
      <c r="Q24" s="135"/>
      <c r="R24" s="60" t="s">
        <v>1</v>
      </c>
      <c r="S24" s="137"/>
      <c r="T24" s="291" t="s">
        <v>86</v>
      </c>
      <c r="U24" s="291"/>
      <c r="V24" s="292"/>
      <c r="W24" s="293"/>
      <c r="X24" s="293"/>
      <c r="Y24" s="108"/>
      <c r="Z24" s="121"/>
      <c r="AA24" s="122"/>
      <c r="AB24" s="122"/>
      <c r="AC24" s="123"/>
      <c r="AD24" s="121"/>
      <c r="AE24" s="122"/>
      <c r="AF24" s="122"/>
      <c r="AG24" s="124"/>
      <c r="AH24" s="294">
        <f t="shared" si="0"/>
        <v>0</v>
      </c>
      <c r="AI24" s="295"/>
      <c r="AJ24" s="295"/>
      <c r="AK24" s="296"/>
      <c r="AL24" s="94"/>
      <c r="AM24" s="95"/>
      <c r="AN24" s="294"/>
      <c r="AO24" s="295"/>
      <c r="AP24" s="295"/>
      <c r="AQ24" s="295"/>
      <c r="AR24" s="295"/>
      <c r="AS24" s="99"/>
      <c r="AV24" s="22" t="str">
        <f>IF(OR(O24="",Q24=""),"", IF(O24&lt;20,DATE(O24+118,Q24,IF(S24="",1,S24)),DATE(O24+88,Q24,IF(S24="",1,S24))))</f>
        <v/>
      </c>
      <c r="AW24" s="23" t="e">
        <f>IF(AV24&lt;=#REF!,"昔",IF(AV24&lt;=#REF!,"上",IF(AV24&lt;=#REF!,"中","下")))</f>
        <v>#REF!</v>
      </c>
      <c r="AX24" s="9" t="e">
        <f>IF(AV24&lt;=#REF!,5,IF(AV24&lt;=#REF!,7,IF(AV24&lt;=#REF!,9,11)))</f>
        <v>#REF!</v>
      </c>
      <c r="AY24" s="69"/>
      <c r="AZ24" s="70"/>
      <c r="BA24" s="71">
        <f t="shared" ref="BA24" si="8">AN24</f>
        <v>0</v>
      </c>
      <c r="BB24" s="70"/>
      <c r="BC24" s="70"/>
      <c r="BE24" s="78">
        <v>9</v>
      </c>
      <c r="BF24" s="67">
        <v>9</v>
      </c>
      <c r="BG24" s="74">
        <f t="shared" si="2"/>
        <v>347</v>
      </c>
      <c r="BH24" s="74">
        <f t="shared" si="2"/>
        <v>363</v>
      </c>
      <c r="BI24" s="68" t="str">
        <f ca="1">IF(COUNTA(INDIRECT(ADDRESS(BG24,2)):INDIRECT(ADDRESS(BH24,2)))&gt;0,COUNTA(INDIRECT(ADDRESS(BG24,2)):INDIRECT(ADDRESS(BH24,2))),"")</f>
        <v/>
      </c>
      <c r="BJ24" s="21"/>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IF(AND(VALUE(概算年度)=報告書!O24,VALUE(概算年度)=報告書!O25),IF(報告書!Q24=1,1,IF(報告書!Q24=2,2,IF(報告書!Q24=3,3))))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286"/>
      <c r="C25" s="287"/>
      <c r="D25" s="287"/>
      <c r="E25" s="287"/>
      <c r="F25" s="287"/>
      <c r="G25" s="287"/>
      <c r="H25" s="287"/>
      <c r="I25" s="288"/>
      <c r="J25" s="286"/>
      <c r="K25" s="287"/>
      <c r="L25" s="287"/>
      <c r="M25" s="287"/>
      <c r="N25" s="290"/>
      <c r="O25" s="134"/>
      <c r="P25" s="11" t="s">
        <v>0</v>
      </c>
      <c r="Q25" s="136"/>
      <c r="R25" s="11" t="s">
        <v>1</v>
      </c>
      <c r="S25" s="138"/>
      <c r="T25" s="297" t="s">
        <v>19</v>
      </c>
      <c r="U25" s="297"/>
      <c r="V25" s="307"/>
      <c r="W25" s="308"/>
      <c r="X25" s="308"/>
      <c r="Y25" s="309"/>
      <c r="Z25" s="314"/>
      <c r="AA25" s="315"/>
      <c r="AB25" s="315"/>
      <c r="AC25" s="315"/>
      <c r="AD25" s="300"/>
      <c r="AE25" s="301"/>
      <c r="AF25" s="301"/>
      <c r="AG25" s="302"/>
      <c r="AH25" s="158">
        <f t="shared" si="0"/>
        <v>0</v>
      </c>
      <c r="AI25" s="158"/>
      <c r="AJ25" s="158"/>
      <c r="AK25" s="159"/>
      <c r="AL25" s="154"/>
      <c r="AM25" s="155"/>
      <c r="AN25" s="156"/>
      <c r="AO25" s="157"/>
      <c r="AP25" s="157"/>
      <c r="AQ25" s="157"/>
      <c r="AR25" s="157"/>
      <c r="AS25" s="98"/>
      <c r="AV25" s="23"/>
      <c r="AW25" s="23"/>
      <c r="AY25" s="44">
        <f>AH25</f>
        <v>0</v>
      </c>
      <c r="AZ25" s="43" t="e">
        <f>IF(AV24&lt;=#REF!,AH25,IF(AND(AV24&gt;=#REF!,AV24&lt;=#REF!),AH25*105/108,AH25))</f>
        <v>#REF!</v>
      </c>
      <c r="BA25" s="42"/>
      <c r="BB25" s="43">
        <f t="shared" ref="BB25" si="9">IF($AL25="賃金で算定",0,INT(AY25*$AL25/100))</f>
        <v>0</v>
      </c>
      <c r="BC25" s="43" t="e">
        <f>IF(AY25=AZ25,BB25,AZ25*$AL25/100)</f>
        <v>#REF!</v>
      </c>
      <c r="BE25" s="78">
        <v>10</v>
      </c>
      <c r="BF25" s="67">
        <v>10</v>
      </c>
      <c r="BG25" s="74">
        <f t="shared" si="2"/>
        <v>388</v>
      </c>
      <c r="BH25" s="74">
        <f t="shared" si="2"/>
        <v>404</v>
      </c>
      <c r="BI25" s="68" t="str">
        <f ca="1">IF(COUNTA(INDIRECT(ADDRESS(BG25,2)):INDIRECT(ADDRESS(BH25,2)))&gt;0,COUNTA(INDIRECT(ADDRESS(BG25,2)):INDIRECT(ADDRESS(BH25,2))),"")</f>
        <v/>
      </c>
      <c r="BJ25" s="21"/>
      <c r="BL25" s="21" t="e">
        <f>IF(AY25=AZ25,0,1)</f>
        <v>#REF!</v>
      </c>
      <c r="BM25" s="21" t="e">
        <f>IF(BL25=1,AL25,"")</f>
        <v>#REF!</v>
      </c>
    </row>
    <row r="26" spans="2:74" ht="18" customHeight="1" x14ac:dyDescent="0.15">
      <c r="B26" s="211" t="s">
        <v>70</v>
      </c>
      <c r="C26" s="317"/>
      <c r="D26" s="317"/>
      <c r="E26" s="318"/>
      <c r="F26" s="325"/>
      <c r="G26" s="326"/>
      <c r="H26" s="326"/>
      <c r="I26" s="326"/>
      <c r="J26" s="326"/>
      <c r="K26" s="326"/>
      <c r="L26" s="326"/>
      <c r="M26" s="326"/>
      <c r="N26" s="327"/>
      <c r="O26" s="211" t="s">
        <v>65</v>
      </c>
      <c r="P26" s="317"/>
      <c r="Q26" s="317"/>
      <c r="R26" s="317"/>
      <c r="S26" s="317"/>
      <c r="T26" s="317"/>
      <c r="U26" s="318"/>
      <c r="V26" s="335">
        <f>SUM(V16:Y25)</f>
        <v>0</v>
      </c>
      <c r="W26" s="336"/>
      <c r="X26" s="336"/>
      <c r="Y26" s="337"/>
      <c r="Z26" s="344"/>
      <c r="AA26" s="345"/>
      <c r="AB26" s="345"/>
      <c r="AC26" s="346"/>
      <c r="AD26" s="344"/>
      <c r="AE26" s="345"/>
      <c r="AF26" s="345"/>
      <c r="AG26" s="346"/>
      <c r="AH26" s="353">
        <f>SUM(AH16:AK25)</f>
        <v>0</v>
      </c>
      <c r="AI26" s="354"/>
      <c r="AJ26" s="354"/>
      <c r="AK26" s="355"/>
      <c r="AL26" s="100"/>
      <c r="AM26" s="101"/>
      <c r="AN26" s="294"/>
      <c r="AO26" s="295"/>
      <c r="AP26" s="295"/>
      <c r="AQ26" s="295"/>
      <c r="AR26" s="295"/>
      <c r="AS26" s="102"/>
      <c r="AV26" s="21"/>
      <c r="AW26" s="21"/>
      <c r="AY26" s="69"/>
      <c r="AZ26" s="79"/>
      <c r="BA26" s="80">
        <f>BA16+BA18+BA20+BA22+BA24</f>
        <v>0</v>
      </c>
      <c r="BB26" s="71">
        <f>BB17+BB19+BB21+BB23+BB25</f>
        <v>0</v>
      </c>
      <c r="BC26" s="71">
        <f>SUMIF(BL17:BL25,0,BC17:BC25)+ROUNDDOWN(ROUNDDOWN(BL26*105/108,0)*BM26/100,0)</f>
        <v>0</v>
      </c>
      <c r="BE26" s="78">
        <v>11</v>
      </c>
      <c r="BF26" s="67">
        <v>11</v>
      </c>
      <c r="BG26" s="74">
        <f t="shared" si="2"/>
        <v>429</v>
      </c>
      <c r="BH26" s="74">
        <f t="shared" si="2"/>
        <v>445</v>
      </c>
      <c r="BI26" s="68" t="str">
        <f ca="1">IF(COUNTA(INDIRECT(ADDRESS(BG26,2)):INDIRECT(ADDRESS(BH26,2)))&gt;0,COUNTA(INDIRECT(ADDRESS(BG26,2)):INDIRECT(ADDRESS(BH26,2))),"")</f>
        <v/>
      </c>
      <c r="BJ26" s="21"/>
      <c r="BL26" s="21">
        <f>SUMIF(BL17:BL25,1,AH17:AK25)</f>
        <v>0</v>
      </c>
      <c r="BM26" s="21">
        <f>IF(COUNT(BM17:BM25)=0,0,SUM(BM17:BM25)/COUNT(BM17:BM25))</f>
        <v>0</v>
      </c>
    </row>
    <row r="27" spans="2:74" ht="18" customHeight="1" thickBot="1" x14ac:dyDescent="0.2">
      <c r="B27" s="319"/>
      <c r="C27" s="320"/>
      <c r="D27" s="320"/>
      <c r="E27" s="321"/>
      <c r="F27" s="328"/>
      <c r="G27" s="329"/>
      <c r="H27" s="329"/>
      <c r="I27" s="329"/>
      <c r="J27" s="329"/>
      <c r="K27" s="329"/>
      <c r="L27" s="329"/>
      <c r="M27" s="329"/>
      <c r="N27" s="330"/>
      <c r="O27" s="319"/>
      <c r="P27" s="320"/>
      <c r="Q27" s="320"/>
      <c r="R27" s="320"/>
      <c r="S27" s="320"/>
      <c r="T27" s="320"/>
      <c r="U27" s="321"/>
      <c r="V27" s="338"/>
      <c r="W27" s="339"/>
      <c r="X27" s="339"/>
      <c r="Y27" s="340"/>
      <c r="Z27" s="347"/>
      <c r="AA27" s="348"/>
      <c r="AB27" s="348"/>
      <c r="AC27" s="349"/>
      <c r="AD27" s="347"/>
      <c r="AE27" s="348"/>
      <c r="AF27" s="348"/>
      <c r="AG27" s="349"/>
      <c r="AH27" s="356"/>
      <c r="AI27" s="357"/>
      <c r="AJ27" s="357"/>
      <c r="AK27" s="358"/>
      <c r="AL27" s="103"/>
      <c r="AM27" s="104"/>
      <c r="AN27" s="333"/>
      <c r="AO27" s="334"/>
      <c r="AP27" s="334"/>
      <c r="AQ27" s="334"/>
      <c r="AR27" s="334"/>
      <c r="AS27" s="105"/>
      <c r="AV27" s="21"/>
      <c r="AW27" s="21"/>
      <c r="AY27" s="81">
        <f>AY17+AY19+AY21+AY23+AY25</f>
        <v>0</v>
      </c>
      <c r="AZ27" s="82"/>
      <c r="BA27" s="82"/>
      <c r="BB27" s="83">
        <f>BB26</f>
        <v>0</v>
      </c>
      <c r="BC27" s="84"/>
      <c r="BE27" s="85">
        <v>12</v>
      </c>
      <c r="BF27" s="67">
        <v>12</v>
      </c>
      <c r="BG27" s="74">
        <f>BG26+$BJ$14</f>
        <v>470</v>
      </c>
      <c r="BH27" s="74">
        <f>BH26+$BJ$14</f>
        <v>486</v>
      </c>
      <c r="BI27" s="68" t="str">
        <f ca="1">IF(COUNTA(INDIRECT(ADDRESS(BG27,2)):INDIRECT(ADDRESS(BH27,2)))&gt;0,COUNTA(INDIRECT(ADDRESS(BG27,2)):INDIRECT(ADDRESS(BH27,2))),"")</f>
        <v/>
      </c>
      <c r="BJ27" s="21"/>
    </row>
    <row r="28" spans="2:74" ht="18" customHeight="1" x14ac:dyDescent="0.15">
      <c r="B28" s="322"/>
      <c r="C28" s="323"/>
      <c r="D28" s="323"/>
      <c r="E28" s="324"/>
      <c r="F28" s="331"/>
      <c r="G28" s="331"/>
      <c r="H28" s="331"/>
      <c r="I28" s="331"/>
      <c r="J28" s="331"/>
      <c r="K28" s="331"/>
      <c r="L28" s="331"/>
      <c r="M28" s="331"/>
      <c r="N28" s="332"/>
      <c r="O28" s="322"/>
      <c r="P28" s="323"/>
      <c r="Q28" s="323"/>
      <c r="R28" s="323"/>
      <c r="S28" s="323"/>
      <c r="T28" s="323"/>
      <c r="U28" s="324"/>
      <c r="V28" s="341"/>
      <c r="W28" s="342"/>
      <c r="X28" s="342"/>
      <c r="Y28" s="343"/>
      <c r="Z28" s="350"/>
      <c r="AA28" s="351"/>
      <c r="AB28" s="351"/>
      <c r="AC28" s="352"/>
      <c r="AD28" s="350"/>
      <c r="AE28" s="351"/>
      <c r="AF28" s="351"/>
      <c r="AG28" s="352"/>
      <c r="AH28" s="359"/>
      <c r="AI28" s="360"/>
      <c r="AJ28" s="360"/>
      <c r="AK28" s="361"/>
      <c r="AL28" s="97"/>
      <c r="AM28" s="106"/>
      <c r="AN28" s="156"/>
      <c r="AO28" s="157"/>
      <c r="AP28" s="157"/>
      <c r="AQ28" s="157"/>
      <c r="AR28" s="157"/>
      <c r="AS28" s="106"/>
      <c r="AU28" s="31"/>
      <c r="AV28" s="21"/>
      <c r="AW28" s="21"/>
      <c r="AY28" s="46"/>
      <c r="AZ28" s="47" t="e">
        <f>IF(AZ17+AZ19+AZ21+AZ23+AZ25=AY27,0,ROUNDDOWN(AZ17+AZ19+AZ21+AZ23+AZ25,0))</f>
        <v>#REF!</v>
      </c>
      <c r="BA28" s="45"/>
      <c r="BB28" s="45"/>
      <c r="BC28" s="47">
        <f>IF(BC26=BB27,0,BC26)</f>
        <v>0</v>
      </c>
      <c r="BF28" s="67">
        <v>13</v>
      </c>
      <c r="BG28" s="74">
        <f t="shared" si="2"/>
        <v>511</v>
      </c>
      <c r="BH28" s="74">
        <f t="shared" si="2"/>
        <v>527</v>
      </c>
      <c r="BI28" s="68" t="str">
        <f ca="1">IF(COUNTA(INDIRECT(ADDRESS(BG28,2)):INDIRECT(ADDRESS(BH28,2)))&gt;0,COUNTA(INDIRECT(ADDRESS(BG28,2)):INDIRECT(ADDRESS(BH28,2))),"")</f>
        <v/>
      </c>
      <c r="BJ28" s="21"/>
    </row>
    <row r="29" spans="2:74" ht="15.75" customHeight="1" x14ac:dyDescent="0.15">
      <c r="D29" s="2" t="s">
        <v>20</v>
      </c>
      <c r="AD29" s="1" t="str">
        <f>IF(AND($F26="",$V26+$V27&gt;0),"事業の種類を選択してください。","")</f>
        <v/>
      </c>
      <c r="AN29" s="365">
        <f>IF(AN26=0,0,AN26+IF(AN28=0,AN27,AN28))</f>
        <v>0</v>
      </c>
      <c r="AO29" s="365"/>
      <c r="AP29" s="365"/>
      <c r="AQ29" s="365"/>
      <c r="AR29" s="365"/>
      <c r="BF29" s="67">
        <v>14</v>
      </c>
      <c r="BG29" s="74">
        <f t="shared" si="2"/>
        <v>552</v>
      </c>
      <c r="BH29" s="74">
        <f t="shared" si="2"/>
        <v>568</v>
      </c>
      <c r="BI29" s="68" t="str">
        <f ca="1">IF(COUNTA(INDIRECT(ADDRESS(BG29,2)):INDIRECT(ADDRESS(BH29,2)))&gt;0,COUNTA(INDIRECT(ADDRESS(BG29,2)):INDIRECT(ADDRESS(BH29,2))),"")</f>
        <v/>
      </c>
      <c r="BJ29" s="21"/>
    </row>
    <row r="30" spans="2:74" ht="15" customHeight="1" x14ac:dyDescent="0.15">
      <c r="AG30" s="9"/>
      <c r="AI30" s="10" t="s">
        <v>71</v>
      </c>
      <c r="AJ30" s="366"/>
      <c r="AK30" s="366"/>
      <c r="AL30" s="366"/>
      <c r="AM30" s="297" t="s">
        <v>39</v>
      </c>
      <c r="AN30" s="297"/>
      <c r="AO30" s="367"/>
      <c r="AP30" s="367"/>
      <c r="AQ30" s="367"/>
      <c r="AR30" s="367"/>
      <c r="AS30" s="11" t="s">
        <v>67</v>
      </c>
      <c r="AV30" s="22"/>
      <c r="BF30" s="67">
        <v>15</v>
      </c>
      <c r="BG30" s="74">
        <f t="shared" si="2"/>
        <v>593</v>
      </c>
      <c r="BH30" s="74">
        <f t="shared" si="2"/>
        <v>609</v>
      </c>
      <c r="BI30" s="68" t="str">
        <f ca="1">IF(COUNTA(INDIRECT(ADDRESS(BG30,2)):INDIRECT(ADDRESS(BH30,2)))&gt;0,COUNTA(INDIRECT(ADDRESS(BG30,2)):INDIRECT(ADDRESS(BH30,2))),"")</f>
        <v/>
      </c>
      <c r="BJ30" s="21"/>
    </row>
    <row r="31" spans="2:74" ht="15" customHeight="1" x14ac:dyDescent="0.15">
      <c r="D31" s="203"/>
      <c r="E31" s="203"/>
      <c r="F31" s="12" t="s">
        <v>0</v>
      </c>
      <c r="G31" s="203"/>
      <c r="H31" s="203"/>
      <c r="I31" s="12" t="s">
        <v>1</v>
      </c>
      <c r="J31" s="203"/>
      <c r="K31" s="203"/>
      <c r="L31" s="12" t="s">
        <v>21</v>
      </c>
      <c r="AG31" s="13"/>
      <c r="AI31" s="10" t="s">
        <v>79</v>
      </c>
      <c r="AJ31" s="367"/>
      <c r="AK31" s="367"/>
      <c r="AL31" s="11" t="s">
        <v>39</v>
      </c>
      <c r="AM31" s="367"/>
      <c r="AN31" s="367"/>
      <c r="AO31" s="11" t="s">
        <v>66</v>
      </c>
      <c r="AP31" s="367"/>
      <c r="AQ31" s="367"/>
      <c r="AR31" s="367"/>
      <c r="AS31" s="11" t="s">
        <v>67</v>
      </c>
      <c r="BF31" s="67">
        <v>16</v>
      </c>
      <c r="BG31" s="74">
        <f t="shared" si="2"/>
        <v>634</v>
      </c>
      <c r="BH31" s="74">
        <f t="shared" si="2"/>
        <v>650</v>
      </c>
      <c r="BI31" s="68" t="str">
        <f ca="1">IF(COUNTA(INDIRECT(ADDRESS(BG31,2)):INDIRECT(ADDRESS(BH31,2)))&gt;0,COUNTA(INDIRECT(ADDRESS(BG31,2)):INDIRECT(ADDRESS(BH31,2))),"")</f>
        <v/>
      </c>
      <c r="BJ31" s="21"/>
    </row>
    <row r="32" spans="2:74" ht="18" customHeight="1" x14ac:dyDescent="0.15">
      <c r="D32" s="9"/>
      <c r="E32" s="9"/>
      <c r="F32" s="9"/>
      <c r="G32" s="9"/>
      <c r="AA32" s="363" t="s">
        <v>22</v>
      </c>
      <c r="AB32" s="363"/>
      <c r="AC32" s="368"/>
      <c r="AD32" s="368"/>
      <c r="AE32" s="368"/>
      <c r="AF32" s="368"/>
      <c r="AG32" s="368"/>
      <c r="AH32" s="368"/>
      <c r="AI32" s="368"/>
      <c r="AJ32" s="368"/>
      <c r="AK32" s="368"/>
      <c r="AL32" s="368"/>
      <c r="AM32" s="368"/>
      <c r="AN32" s="368"/>
      <c r="AO32" s="368"/>
      <c r="AP32" s="368"/>
      <c r="AQ32" s="368"/>
      <c r="AR32" s="368"/>
      <c r="AS32" s="368"/>
      <c r="BF32" s="67">
        <v>17</v>
      </c>
      <c r="BG32" s="74">
        <f t="shared" si="2"/>
        <v>675</v>
      </c>
      <c r="BH32" s="74">
        <f t="shared" si="2"/>
        <v>691</v>
      </c>
      <c r="BI32" s="68" t="str">
        <f ca="1">IF(COUNTA(INDIRECT(ADDRESS(BG32,2)):INDIRECT(ADDRESS(BH32,2)))&gt;0,COUNTA(INDIRECT(ADDRESS(BG32,2)):INDIRECT(ADDRESS(BH32,2))),"")</f>
        <v/>
      </c>
      <c r="BJ32" s="21"/>
    </row>
    <row r="33" spans="4:62" ht="15" customHeight="1" x14ac:dyDescent="0.15">
      <c r="D33" s="9"/>
      <c r="E33" s="9"/>
      <c r="F33" s="9"/>
      <c r="G33" s="9"/>
      <c r="H33" s="3"/>
      <c r="X33" s="369" t="s">
        <v>23</v>
      </c>
      <c r="Y33" s="369"/>
      <c r="Z33" s="369"/>
      <c r="AA33" s="2"/>
      <c r="AB33" s="2"/>
      <c r="AC33" s="370"/>
      <c r="AD33" s="370"/>
      <c r="AE33" s="370"/>
      <c r="AF33" s="370"/>
      <c r="AG33" s="370"/>
      <c r="AH33" s="370"/>
      <c r="AI33" s="370"/>
      <c r="AJ33" s="370"/>
      <c r="AK33" s="370"/>
      <c r="AL33" s="370"/>
      <c r="AM33" s="370"/>
      <c r="AN33" s="370"/>
      <c r="AS33" s="14"/>
      <c r="BF33" s="67">
        <v>18</v>
      </c>
      <c r="BG33" s="74">
        <f t="shared" si="2"/>
        <v>716</v>
      </c>
      <c r="BH33" s="74">
        <f t="shared" si="2"/>
        <v>732</v>
      </c>
      <c r="BI33" s="68" t="str">
        <f ca="1">IF(COUNTA(INDIRECT(ADDRESS(BG33,2)):INDIRECT(ADDRESS(BH33,2)))&gt;0,COUNTA(INDIRECT(ADDRESS(BG33,2)):INDIRECT(ADDRESS(BH33,2))),"")</f>
        <v/>
      </c>
      <c r="BJ33" s="21"/>
    </row>
    <row r="34" spans="4:62" ht="15" customHeight="1" x14ac:dyDescent="0.15">
      <c r="D34" s="362" t="s">
        <v>99</v>
      </c>
      <c r="E34" s="362"/>
      <c r="F34" s="362"/>
      <c r="G34" s="362"/>
      <c r="H34" s="12" t="s">
        <v>24</v>
      </c>
      <c r="I34" s="12"/>
      <c r="J34" s="12"/>
      <c r="K34" s="12"/>
      <c r="L34" s="12"/>
      <c r="M34" s="12"/>
      <c r="N34" s="12"/>
      <c r="O34" s="12"/>
      <c r="P34" s="12"/>
      <c r="Q34" s="12"/>
      <c r="R34" s="15"/>
      <c r="S34" s="12"/>
      <c r="Y34" s="9"/>
      <c r="Z34" s="9"/>
      <c r="AA34" s="363" t="s">
        <v>25</v>
      </c>
      <c r="AB34" s="363"/>
      <c r="AC34" s="364"/>
      <c r="AD34" s="364"/>
      <c r="AE34" s="364"/>
      <c r="AF34" s="364"/>
      <c r="AG34" s="364"/>
      <c r="AH34" s="364"/>
      <c r="AI34" s="364"/>
      <c r="AJ34" s="364"/>
      <c r="AK34" s="364"/>
      <c r="AL34" s="364"/>
      <c r="AM34" s="364"/>
      <c r="AN34" s="364"/>
      <c r="AO34" s="27"/>
      <c r="AP34" s="27"/>
      <c r="AQ34" s="27"/>
      <c r="AR34" s="27"/>
      <c r="AS34" s="48"/>
      <c r="BF34" s="67">
        <v>19</v>
      </c>
      <c r="BG34" s="74">
        <f t="shared" ref="BG34:BH41" si="10">BG33+$BJ$14</f>
        <v>757</v>
      </c>
      <c r="BH34" s="74">
        <f t="shared" si="10"/>
        <v>773</v>
      </c>
      <c r="BI34" s="68" t="str">
        <f ca="1">IF(COUNTA(INDIRECT(ADDRESS(BG34,2)):INDIRECT(ADDRESS(BH34,2)))&gt;0,COUNTA(INDIRECT(ADDRESS(BG34,2)):INDIRECT(ADDRESS(BH34,2))),"")</f>
        <v/>
      </c>
      <c r="BJ34" s="21"/>
    </row>
    <row r="35" spans="4:62" ht="15" customHeight="1" x14ac:dyDescent="0.15">
      <c r="AC35" s="2"/>
      <c r="AD35" s="3" t="s">
        <v>72</v>
      </c>
      <c r="BF35" s="67">
        <v>20</v>
      </c>
      <c r="BG35" s="74">
        <f t="shared" si="10"/>
        <v>798</v>
      </c>
      <c r="BH35" s="74">
        <f t="shared" si="10"/>
        <v>814</v>
      </c>
      <c r="BI35" s="68" t="str">
        <f ca="1">IF(COUNTA(INDIRECT(ADDRESS(BG35,2)):INDIRECT(ADDRESS(BH35,2)))&gt;0,COUNTA(INDIRECT(ADDRESS(BG35,2)):INDIRECT(ADDRESS(BH35,2))),"")</f>
        <v/>
      </c>
      <c r="BJ35" s="21"/>
    </row>
    <row r="36" spans="4:62" ht="16.149999999999999" customHeight="1" x14ac:dyDescent="0.15">
      <c r="D36" s="16" t="s">
        <v>26</v>
      </c>
      <c r="E36" s="16"/>
      <c r="F36" s="2"/>
      <c r="G36" s="2"/>
      <c r="H36" s="2"/>
      <c r="I36" s="2"/>
      <c r="J36" s="2"/>
      <c r="K36" s="2"/>
      <c r="L36" s="2"/>
      <c r="M36" s="2"/>
      <c r="N36" s="2"/>
      <c r="O36" s="2"/>
      <c r="P36" s="2"/>
      <c r="Q36" s="2"/>
      <c r="R36" s="2"/>
      <c r="S36" s="2"/>
      <c r="T36" s="2"/>
      <c r="U36" s="2"/>
      <c r="V36" s="2"/>
      <c r="W36" s="2"/>
      <c r="X36" s="2"/>
      <c r="AA36" s="160" t="s">
        <v>27</v>
      </c>
      <c r="AB36" s="161"/>
      <c r="AC36" s="166" t="s">
        <v>73</v>
      </c>
      <c r="AD36" s="167"/>
      <c r="AE36" s="167"/>
      <c r="AF36" s="167"/>
      <c r="AG36" s="167"/>
      <c r="AH36" s="168"/>
      <c r="AI36" s="17"/>
      <c r="AJ36" s="172" t="s">
        <v>80</v>
      </c>
      <c r="AK36" s="172"/>
      <c r="AL36" s="172"/>
      <c r="AM36" s="172"/>
      <c r="AN36" s="172"/>
      <c r="AO36" s="20"/>
      <c r="AP36" s="174" t="s">
        <v>74</v>
      </c>
      <c r="AQ36" s="175"/>
      <c r="AR36" s="175"/>
      <c r="AS36" s="176"/>
      <c r="BF36" s="67">
        <v>21</v>
      </c>
      <c r="BG36" s="74">
        <f t="shared" si="10"/>
        <v>839</v>
      </c>
      <c r="BH36" s="74">
        <f t="shared" si="10"/>
        <v>855</v>
      </c>
      <c r="BI36" s="68" t="str">
        <f ca="1">IF(COUNTA(INDIRECT(ADDRESS(BG36,2)):INDIRECT(ADDRESS(BH36,2)))&gt;0,COUNTA(INDIRECT(ADDRESS(BG36,2)):INDIRECT(ADDRESS(BH36,2))),"")</f>
        <v/>
      </c>
      <c r="BJ36" s="21"/>
    </row>
    <row r="37" spans="4:62" ht="16.149999999999999" customHeight="1" x14ac:dyDescent="0.15">
      <c r="D37" s="61" t="s">
        <v>75</v>
      </c>
      <c r="E37" s="16"/>
      <c r="F37" s="2"/>
      <c r="G37" s="2"/>
      <c r="H37" s="2"/>
      <c r="I37" s="2"/>
      <c r="J37" s="2"/>
      <c r="K37" s="2"/>
      <c r="L37" s="2"/>
      <c r="M37" s="2"/>
      <c r="N37" s="2"/>
      <c r="O37" s="2"/>
      <c r="P37" s="2"/>
      <c r="Q37" s="2"/>
      <c r="R37" s="2"/>
      <c r="S37" s="2"/>
      <c r="T37" s="2"/>
      <c r="U37" s="2"/>
      <c r="V37" s="2"/>
      <c r="W37" s="2"/>
      <c r="X37" s="2"/>
      <c r="AA37" s="162"/>
      <c r="AB37" s="163"/>
      <c r="AC37" s="169"/>
      <c r="AD37" s="170"/>
      <c r="AE37" s="170"/>
      <c r="AF37" s="170"/>
      <c r="AG37" s="170"/>
      <c r="AH37" s="171"/>
      <c r="AI37" s="3"/>
      <c r="AJ37" s="173"/>
      <c r="AK37" s="173"/>
      <c r="AL37" s="173"/>
      <c r="AM37" s="173"/>
      <c r="AN37" s="173"/>
      <c r="AO37" s="19"/>
      <c r="AP37" s="177"/>
      <c r="AQ37" s="178"/>
      <c r="AR37" s="178"/>
      <c r="AS37" s="179"/>
      <c r="BF37" s="67">
        <v>22</v>
      </c>
      <c r="BG37" s="74">
        <f t="shared" si="10"/>
        <v>880</v>
      </c>
      <c r="BH37" s="74">
        <f t="shared" si="10"/>
        <v>896</v>
      </c>
      <c r="BI37" s="68" t="str">
        <f ca="1">IF(COUNTA(INDIRECT(ADDRESS(BG37,2)):INDIRECT(ADDRESS(BH37,2)))&gt;0,COUNTA(INDIRECT(ADDRESS(BG37,2)):INDIRECT(ADDRESS(BH37,2))),"")</f>
        <v/>
      </c>
      <c r="BJ37" s="21"/>
    </row>
    <row r="38" spans="4:62" ht="16.149999999999999" customHeight="1" x14ac:dyDescent="0.15">
      <c r="D38" s="16" t="s">
        <v>81</v>
      </c>
      <c r="E38" s="16"/>
      <c r="F38" s="2"/>
      <c r="G38" s="2"/>
      <c r="H38" s="2"/>
      <c r="I38" s="2"/>
      <c r="J38" s="2"/>
      <c r="K38" s="2"/>
      <c r="L38" s="2"/>
      <c r="M38" s="2"/>
      <c r="N38" s="2"/>
      <c r="O38" s="2"/>
      <c r="P38" s="2"/>
      <c r="Q38" s="2"/>
      <c r="R38" s="2"/>
      <c r="S38" s="2"/>
      <c r="T38" s="2"/>
      <c r="U38" s="2"/>
      <c r="V38" s="2"/>
      <c r="W38" s="2"/>
      <c r="X38" s="2"/>
      <c r="AA38" s="162"/>
      <c r="AB38" s="163"/>
      <c r="AC38" s="186"/>
      <c r="AD38" s="187"/>
      <c r="AE38" s="187"/>
      <c r="AF38" s="187"/>
      <c r="AG38" s="187"/>
      <c r="AH38" s="188"/>
      <c r="AI38" s="192"/>
      <c r="AJ38" s="193"/>
      <c r="AK38" s="193"/>
      <c r="AL38" s="193"/>
      <c r="AM38" s="193"/>
      <c r="AN38" s="193"/>
      <c r="AO38" s="194"/>
      <c r="AP38" s="180"/>
      <c r="AQ38" s="181"/>
      <c r="AR38" s="181"/>
      <c r="AS38" s="182"/>
      <c r="BF38" s="67">
        <v>23</v>
      </c>
      <c r="BG38" s="74">
        <f t="shared" si="10"/>
        <v>921</v>
      </c>
      <c r="BH38" s="74">
        <f t="shared" si="10"/>
        <v>937</v>
      </c>
      <c r="BI38" s="68" t="str">
        <f ca="1">IF(COUNTA(INDIRECT(ADDRESS(BG38,2)):INDIRECT(ADDRESS(BH38,2)))&gt;0,COUNTA(INDIRECT(ADDRESS(BG38,2)):INDIRECT(ADDRESS(BH38,2))),"")</f>
        <v/>
      </c>
      <c r="BJ38" s="21"/>
    </row>
    <row r="39" spans="4:62" ht="16.149999999999999" customHeight="1" x14ac:dyDescent="0.15">
      <c r="D39" s="18"/>
      <c r="E39" s="16"/>
      <c r="F39" s="2"/>
      <c r="G39" s="2"/>
      <c r="H39" s="2"/>
      <c r="I39" s="2"/>
      <c r="J39" s="2"/>
      <c r="K39" s="2"/>
      <c r="L39" s="2"/>
      <c r="M39" s="2"/>
      <c r="N39" s="2"/>
      <c r="O39" s="2"/>
      <c r="P39" s="2"/>
      <c r="Q39" s="2"/>
      <c r="R39" s="2"/>
      <c r="S39" s="2"/>
      <c r="T39" s="2"/>
      <c r="U39" s="2"/>
      <c r="V39" s="2"/>
      <c r="W39" s="2"/>
      <c r="X39" s="2"/>
      <c r="AA39" s="164"/>
      <c r="AB39" s="165"/>
      <c r="AC39" s="189"/>
      <c r="AD39" s="190"/>
      <c r="AE39" s="190"/>
      <c r="AF39" s="190"/>
      <c r="AG39" s="190"/>
      <c r="AH39" s="191"/>
      <c r="AI39" s="195"/>
      <c r="AJ39" s="196"/>
      <c r="AK39" s="196"/>
      <c r="AL39" s="196"/>
      <c r="AM39" s="196"/>
      <c r="AN39" s="196"/>
      <c r="AO39" s="197"/>
      <c r="AP39" s="183"/>
      <c r="AQ39" s="184"/>
      <c r="AR39" s="184"/>
      <c r="AS39" s="185"/>
      <c r="BF39" s="67">
        <v>24</v>
      </c>
      <c r="BG39" s="74">
        <f t="shared" si="10"/>
        <v>962</v>
      </c>
      <c r="BH39" s="74">
        <f t="shared" si="10"/>
        <v>978</v>
      </c>
      <c r="BI39" s="68" t="str">
        <f ca="1">IF(COUNTA(INDIRECT(ADDRESS(BG39,2)):INDIRECT(ADDRESS(BH39,2)))&gt;0,COUNTA(INDIRECT(ADDRESS(BG39,2)):INDIRECT(ADDRESS(BH39,2))),"")</f>
        <v/>
      </c>
      <c r="BJ39" s="21"/>
    </row>
    <row r="40" spans="4:62" ht="9" customHeight="1" x14ac:dyDescent="0.15">
      <c r="D40" s="18"/>
      <c r="E40" s="16"/>
      <c r="F40" s="2"/>
      <c r="G40" s="2"/>
      <c r="H40" s="2"/>
      <c r="I40" s="2"/>
      <c r="J40" s="2"/>
      <c r="K40" s="2"/>
      <c r="L40" s="2"/>
      <c r="M40" s="2"/>
      <c r="N40" s="2"/>
      <c r="O40" s="2"/>
      <c r="P40" s="2"/>
      <c r="Q40" s="2"/>
      <c r="R40" s="2"/>
      <c r="S40" s="2"/>
      <c r="T40" s="2"/>
      <c r="U40" s="2"/>
      <c r="V40" s="2"/>
      <c r="W40" s="2"/>
      <c r="X40" s="2"/>
      <c r="AA40" s="28"/>
      <c r="AB40" s="28"/>
      <c r="AC40" s="49"/>
      <c r="AD40" s="49"/>
      <c r="AE40" s="49"/>
      <c r="AF40" s="49"/>
      <c r="AG40" s="49"/>
      <c r="AH40" s="49"/>
      <c r="AI40" s="49"/>
      <c r="AJ40" s="49"/>
      <c r="AK40" s="49"/>
      <c r="AL40" s="49"/>
      <c r="AM40" s="49"/>
      <c r="AN40" s="49"/>
      <c r="AO40" s="11"/>
      <c r="AP40" s="49"/>
      <c r="AQ40" s="29"/>
      <c r="AR40" s="29"/>
      <c r="AS40" s="29"/>
      <c r="BF40" s="67">
        <v>25</v>
      </c>
      <c r="BG40" s="74">
        <f t="shared" si="10"/>
        <v>1003</v>
      </c>
      <c r="BH40" s="74">
        <f t="shared" si="10"/>
        <v>1019</v>
      </c>
      <c r="BI40" s="68" t="str">
        <f ca="1">IF(COUNTA(INDIRECT(ADDRESS(BG40,2)):INDIRECT(ADDRESS(BH40,2)))&gt;0,COUNTA(INDIRECT(ADDRESS(BG40,2)):INDIRECT(ADDRESS(BH40,2))),"")</f>
        <v/>
      </c>
      <c r="BJ40" s="21"/>
    </row>
    <row r="41" spans="4:62" ht="9" customHeight="1" x14ac:dyDescent="0.15">
      <c r="AQ41" s="30"/>
      <c r="AR41" s="30"/>
      <c r="AS41" s="30"/>
      <c r="BF41" s="67">
        <v>26</v>
      </c>
      <c r="BG41" s="74">
        <f t="shared" si="10"/>
        <v>1044</v>
      </c>
      <c r="BH41" s="74">
        <f t="shared" si="10"/>
        <v>1060</v>
      </c>
      <c r="BI41" s="68" t="str">
        <f ca="1">IF(COUNTA(INDIRECT(ADDRESS(BG41,2)):INDIRECT(ADDRESS(BH41,2)))&gt;0,COUNTA(INDIRECT(ADDRESS(BG41,2)):INDIRECT(ADDRESS(BH41,2))),"")</f>
        <v/>
      </c>
      <c r="BJ41" s="21"/>
    </row>
  </sheetData>
  <sheetProtection selectLockedCells="1"/>
  <dataConsolidate/>
  <mergeCells count="139">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AA32:AB32"/>
    <mergeCell ref="AC32:AS32"/>
    <mergeCell ref="X33:Z33"/>
    <mergeCell ref="AC33:AN33"/>
    <mergeCell ref="B26:E28"/>
    <mergeCell ref="F26:N28"/>
    <mergeCell ref="O26:U28"/>
    <mergeCell ref="AN26:AR26"/>
    <mergeCell ref="B24:I25"/>
    <mergeCell ref="J24:N25"/>
    <mergeCell ref="T24:U24"/>
    <mergeCell ref="V24:X24"/>
    <mergeCell ref="AH24:AK24"/>
    <mergeCell ref="AN24:AR24"/>
    <mergeCell ref="T25:U25"/>
    <mergeCell ref="V25:Y25"/>
    <mergeCell ref="Z25:AC25"/>
    <mergeCell ref="AD25:AG25"/>
    <mergeCell ref="AN27:AR27"/>
    <mergeCell ref="V26:Y28"/>
    <mergeCell ref="Z26:AC28"/>
    <mergeCell ref="AD26:AG28"/>
    <mergeCell ref="AH26:AK28"/>
    <mergeCell ref="AN28:AR28"/>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L10:L12"/>
    <mergeCell ref="M10:M12"/>
    <mergeCell ref="N10:N12"/>
    <mergeCell ref="O10:O12"/>
    <mergeCell ref="P10:P12"/>
    <mergeCell ref="V19:Y19"/>
    <mergeCell ref="Z19:AC19"/>
    <mergeCell ref="R10:R12"/>
    <mergeCell ref="S10:S12"/>
    <mergeCell ref="T10:T12"/>
    <mergeCell ref="U10:U12"/>
    <mergeCell ref="V10:V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AM5:AP6"/>
    <mergeCell ref="BF2:BJ2"/>
    <mergeCell ref="N5:AE6"/>
    <mergeCell ref="AL21:AM21"/>
    <mergeCell ref="AN21:AR21"/>
    <mergeCell ref="AH25:AK25"/>
    <mergeCell ref="AL25:AM25"/>
    <mergeCell ref="AN25:AR25"/>
    <mergeCell ref="AA36:AB39"/>
    <mergeCell ref="AC36:AH37"/>
    <mergeCell ref="AJ36:AN37"/>
    <mergeCell ref="AP36:AS37"/>
    <mergeCell ref="AP38:AS39"/>
    <mergeCell ref="AC38:AH39"/>
    <mergeCell ref="AI38:AO39"/>
    <mergeCell ref="AN9:AO11"/>
    <mergeCell ref="AP9:AQ11"/>
    <mergeCell ref="AR9:AS11"/>
  </mergeCells>
  <phoneticPr fontId="2"/>
  <dataValidations count="1">
    <dataValidation type="list" allowBlank="1" showInputMessage="1" showErrorMessage="1" sqref="AM5:AP6" xr:uid="{7F23D479-041A-4F89-A998-5E60970F823F}">
      <formula1>"事業主控,提出用"</formula1>
    </dataValidation>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23FAC-B218-4F63-A26B-E16B0B34961D}">
  <sheetPr>
    <tabColor indexed="50"/>
  </sheetPr>
  <dimension ref="A1:BY35"/>
  <sheetViews>
    <sheetView showGridLines="0" showZeros="0" zoomScale="80" zoomScaleNormal="80" zoomScaleSheetLayoutView="80" workbookViewId="0">
      <selection activeCell="U8" sqref="U8:U10"/>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9" hidden="1" customWidth="1"/>
    <col min="56" max="57" width="3.625" style="21"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2:74" ht="7.5" customHeight="1" x14ac:dyDescent="0.15">
      <c r="X1" s="3"/>
      <c r="Y1" s="3"/>
      <c r="BF1" s="67">
        <v>27</v>
      </c>
      <c r="BG1" s="74" t="e">
        <f>#REF!+#REF!</f>
        <v>#REF!</v>
      </c>
      <c r="BH1" s="74" t="e">
        <f>#REF!+#REF!</f>
        <v>#REF!</v>
      </c>
      <c r="BI1" s="68">
        <f ca="1">IF(COUNTA(INDIRECT(ADDRESS(BG1,2)):INDIRECT(ADDRESS(BH1,2)))&gt;0,COUNTA(INDIRECT(ADDRESS(BG1,2)):INDIRECT(ADDRESS(BH1,2))),"")</f>
        <v>1</v>
      </c>
      <c r="BJ1" s="21"/>
    </row>
    <row r="2" spans="2:74" ht="17.25" customHeight="1" x14ac:dyDescent="0.15">
      <c r="B2" s="2" t="s">
        <v>30</v>
      </c>
      <c r="S2" s="9"/>
      <c r="T2" s="9"/>
      <c r="U2" s="9"/>
      <c r="V2" s="9"/>
      <c r="W2" s="9"/>
      <c r="AL2" s="24"/>
    </row>
    <row r="3" spans="2:74" ht="12.75" customHeight="1" x14ac:dyDescent="0.15">
      <c r="M3" s="25"/>
      <c r="N3" s="25"/>
      <c r="O3" s="25"/>
      <c r="P3" s="25"/>
      <c r="Q3" s="25"/>
      <c r="R3" s="25"/>
      <c r="S3" s="25"/>
      <c r="T3" s="26"/>
      <c r="U3" s="26"/>
      <c r="V3" s="26"/>
      <c r="W3" s="26"/>
      <c r="X3" s="26"/>
      <c r="Y3" s="26"/>
      <c r="Z3" s="26"/>
      <c r="AA3" s="25"/>
      <c r="AB3" s="25"/>
      <c r="AC3" s="25"/>
      <c r="AL3" s="24"/>
      <c r="AM3" s="143" t="s">
        <v>91</v>
      </c>
      <c r="AN3" s="144"/>
      <c r="AO3" s="144"/>
      <c r="AP3" s="145"/>
      <c r="AZ3" s="1"/>
    </row>
    <row r="4" spans="2:74" ht="12.75" customHeight="1" x14ac:dyDescent="0.15">
      <c r="M4" s="25"/>
      <c r="N4" s="25"/>
      <c r="O4" s="25"/>
      <c r="P4" s="25"/>
      <c r="Q4" s="25"/>
      <c r="R4" s="25"/>
      <c r="S4" s="25"/>
      <c r="T4" s="26"/>
      <c r="U4" s="26"/>
      <c r="V4" s="26"/>
      <c r="W4" s="26"/>
      <c r="X4" s="26"/>
      <c r="Y4" s="26"/>
      <c r="Z4" s="26"/>
      <c r="AA4" s="25"/>
      <c r="AB4" s="25"/>
      <c r="AC4" s="25"/>
      <c r="AL4" s="24"/>
      <c r="AM4" s="146"/>
      <c r="AN4" s="147"/>
      <c r="AO4" s="147"/>
      <c r="AP4" s="148"/>
    </row>
    <row r="5" spans="2:74" ht="12.75" customHeight="1" x14ac:dyDescent="0.15">
      <c r="M5" s="25"/>
      <c r="N5" s="25"/>
      <c r="O5" s="25"/>
      <c r="P5" s="25"/>
      <c r="Q5" s="25"/>
      <c r="R5" s="25"/>
      <c r="S5" s="25"/>
      <c r="T5" s="25"/>
      <c r="U5" s="25"/>
      <c r="V5" s="25"/>
      <c r="W5" s="25"/>
      <c r="X5" s="25"/>
      <c r="Y5" s="25"/>
      <c r="Z5" s="25"/>
      <c r="AA5" s="25"/>
      <c r="AB5" s="25"/>
      <c r="AC5" s="25"/>
      <c r="AL5" s="24"/>
      <c r="AM5" s="53"/>
      <c r="AN5" s="53"/>
    </row>
    <row r="6" spans="2:74" ht="6" customHeight="1" x14ac:dyDescent="0.15">
      <c r="M6" s="25"/>
      <c r="N6" s="25"/>
      <c r="O6" s="25"/>
      <c r="P6" s="25"/>
      <c r="Q6" s="25"/>
      <c r="R6" s="25"/>
      <c r="S6" s="25"/>
      <c r="T6" s="25"/>
      <c r="U6" s="25"/>
      <c r="V6" s="25"/>
      <c r="W6" s="25"/>
      <c r="X6" s="25"/>
      <c r="Y6" s="25"/>
      <c r="Z6" s="25"/>
      <c r="AA6" s="25"/>
      <c r="AB6" s="25"/>
      <c r="AC6" s="25"/>
      <c r="AL6" s="24"/>
      <c r="AM6" s="24"/>
    </row>
    <row r="7" spans="2:74" ht="12.75" customHeight="1" x14ac:dyDescent="0.15">
      <c r="B7" s="207" t="s">
        <v>2</v>
      </c>
      <c r="C7" s="208"/>
      <c r="D7" s="208"/>
      <c r="E7" s="208"/>
      <c r="F7" s="208"/>
      <c r="G7" s="208"/>
      <c r="H7" s="208"/>
      <c r="I7" s="208"/>
      <c r="J7" s="212" t="s">
        <v>10</v>
      </c>
      <c r="K7" s="212"/>
      <c r="L7" s="54" t="s">
        <v>3</v>
      </c>
      <c r="M7" s="212" t="s">
        <v>11</v>
      </c>
      <c r="N7" s="212"/>
      <c r="O7" s="213" t="s">
        <v>12</v>
      </c>
      <c r="P7" s="212"/>
      <c r="Q7" s="212"/>
      <c r="R7" s="212"/>
      <c r="S7" s="212"/>
      <c r="T7" s="212"/>
      <c r="U7" s="395" t="s">
        <v>13</v>
      </c>
      <c r="V7" s="395"/>
      <c r="W7" s="395"/>
      <c r="AD7" s="11"/>
      <c r="AE7" s="11"/>
      <c r="AF7" s="11"/>
      <c r="AG7" s="11"/>
      <c r="AH7" s="11"/>
      <c r="AI7" s="11"/>
      <c r="AJ7" s="11"/>
      <c r="AL7" s="396"/>
      <c r="AM7" s="201"/>
      <c r="AN7" s="198" t="s">
        <v>4</v>
      </c>
      <c r="AO7" s="198"/>
      <c r="AP7" s="397">
        <v>2</v>
      </c>
      <c r="AQ7" s="397"/>
      <c r="AR7" s="198" t="s">
        <v>5</v>
      </c>
      <c r="AS7" s="204"/>
    </row>
    <row r="8" spans="2:74" ht="13.9" customHeight="1" x14ac:dyDescent="0.15">
      <c r="B8" s="208"/>
      <c r="C8" s="208"/>
      <c r="D8" s="208"/>
      <c r="E8" s="208"/>
      <c r="F8" s="208"/>
      <c r="G8" s="208"/>
      <c r="H8" s="208"/>
      <c r="I8" s="208"/>
      <c r="J8" s="279" t="s">
        <v>92</v>
      </c>
      <c r="K8" s="281" t="s">
        <v>92</v>
      </c>
      <c r="L8" s="279" t="s">
        <v>93</v>
      </c>
      <c r="M8" s="303" t="s">
        <v>94</v>
      </c>
      <c r="N8" s="305" t="s">
        <v>95</v>
      </c>
      <c r="O8" s="279" t="s">
        <v>96</v>
      </c>
      <c r="P8" s="277" t="s">
        <v>97</v>
      </c>
      <c r="Q8" s="277" t="s">
        <v>92</v>
      </c>
      <c r="R8" s="277" t="s">
        <v>94</v>
      </c>
      <c r="S8" s="277" t="s">
        <v>96</v>
      </c>
      <c r="T8" s="305" t="s">
        <v>98</v>
      </c>
      <c r="U8" s="400">
        <f>報告書!U10</f>
        <v>0</v>
      </c>
      <c r="V8" s="403">
        <f>報告書!V10</f>
        <v>0</v>
      </c>
      <c r="W8" s="406">
        <f>報告書!W10</f>
        <v>0</v>
      </c>
      <c r="AD8" s="11"/>
      <c r="AE8" s="11"/>
      <c r="AF8" s="11"/>
      <c r="AG8" s="11"/>
      <c r="AH8" s="11"/>
      <c r="AI8" s="11"/>
      <c r="AJ8" s="11"/>
      <c r="AL8" s="215"/>
      <c r="AM8" s="202"/>
      <c r="AN8" s="199"/>
      <c r="AO8" s="199"/>
      <c r="AP8" s="398"/>
      <c r="AQ8" s="398"/>
      <c r="AR8" s="199"/>
      <c r="AS8" s="205"/>
    </row>
    <row r="9" spans="2:74" ht="9" customHeight="1" x14ac:dyDescent="0.15">
      <c r="B9" s="208"/>
      <c r="C9" s="208"/>
      <c r="D9" s="208"/>
      <c r="E9" s="208"/>
      <c r="F9" s="208"/>
      <c r="G9" s="208"/>
      <c r="H9" s="208"/>
      <c r="I9" s="208"/>
      <c r="J9" s="280"/>
      <c r="K9" s="282"/>
      <c r="L9" s="280"/>
      <c r="M9" s="304"/>
      <c r="N9" s="306"/>
      <c r="O9" s="280"/>
      <c r="P9" s="278"/>
      <c r="Q9" s="278"/>
      <c r="R9" s="278"/>
      <c r="S9" s="278"/>
      <c r="T9" s="306"/>
      <c r="U9" s="401"/>
      <c r="V9" s="404"/>
      <c r="W9" s="407"/>
      <c r="AD9" s="11"/>
      <c r="AE9" s="11"/>
      <c r="AF9" s="11"/>
      <c r="AG9" s="11"/>
      <c r="AH9" s="11"/>
      <c r="AI9" s="11"/>
      <c r="AJ9" s="11"/>
      <c r="AL9" s="216"/>
      <c r="AM9" s="203"/>
      <c r="AN9" s="200"/>
      <c r="AO9" s="200"/>
      <c r="AP9" s="399"/>
      <c r="AQ9" s="399"/>
      <c r="AR9" s="200"/>
      <c r="AS9" s="206"/>
    </row>
    <row r="10" spans="2:74" ht="6" customHeight="1" x14ac:dyDescent="0.15">
      <c r="B10" s="210"/>
      <c r="C10" s="210"/>
      <c r="D10" s="210"/>
      <c r="E10" s="210"/>
      <c r="F10" s="210"/>
      <c r="G10" s="210"/>
      <c r="H10" s="210"/>
      <c r="I10" s="210"/>
      <c r="J10" s="280"/>
      <c r="K10" s="282"/>
      <c r="L10" s="280"/>
      <c r="M10" s="304"/>
      <c r="N10" s="306"/>
      <c r="O10" s="280"/>
      <c r="P10" s="278"/>
      <c r="Q10" s="278"/>
      <c r="R10" s="278"/>
      <c r="S10" s="278"/>
      <c r="T10" s="306"/>
      <c r="U10" s="402"/>
      <c r="V10" s="405"/>
      <c r="W10" s="408"/>
    </row>
    <row r="11" spans="2:74" ht="15" customHeight="1" x14ac:dyDescent="0.15">
      <c r="B11" s="259" t="s">
        <v>31</v>
      </c>
      <c r="C11" s="260"/>
      <c r="D11" s="260"/>
      <c r="E11" s="260"/>
      <c r="F11" s="260"/>
      <c r="G11" s="260"/>
      <c r="H11" s="260"/>
      <c r="I11" s="261"/>
      <c r="J11" s="259" t="s">
        <v>6</v>
      </c>
      <c r="K11" s="260"/>
      <c r="L11" s="260"/>
      <c r="M11" s="260"/>
      <c r="N11" s="268"/>
      <c r="O11" s="271" t="s">
        <v>32</v>
      </c>
      <c r="P11" s="260"/>
      <c r="Q11" s="260"/>
      <c r="R11" s="260"/>
      <c r="S11" s="260"/>
      <c r="T11" s="260"/>
      <c r="U11" s="393"/>
      <c r="V11" s="139" t="s">
        <v>28</v>
      </c>
      <c r="W11" s="140"/>
      <c r="X11" s="56"/>
      <c r="Y11" s="274" t="s">
        <v>68</v>
      </c>
      <c r="Z11" s="274"/>
      <c r="AA11" s="274"/>
      <c r="AB11" s="274"/>
      <c r="AC11" s="274"/>
      <c r="AD11" s="274"/>
      <c r="AE11" s="274"/>
      <c r="AF11" s="274"/>
      <c r="AG11" s="274"/>
      <c r="AH11" s="274"/>
      <c r="AI11" s="56"/>
      <c r="AJ11" s="56"/>
      <c r="AK11" s="57"/>
      <c r="AL11" s="394" t="s">
        <v>40</v>
      </c>
      <c r="AM11" s="394"/>
      <c r="AN11" s="275" t="s">
        <v>69</v>
      </c>
      <c r="AO11" s="275"/>
      <c r="AP11" s="275"/>
      <c r="AQ11" s="275"/>
      <c r="AR11" s="275"/>
      <c r="AS11" s="276"/>
    </row>
    <row r="12" spans="2:74" ht="13.9" customHeight="1" x14ac:dyDescent="0.15">
      <c r="B12" s="262"/>
      <c r="C12" s="263"/>
      <c r="D12" s="263"/>
      <c r="E12" s="263"/>
      <c r="F12" s="263"/>
      <c r="G12" s="263"/>
      <c r="H12" s="263"/>
      <c r="I12" s="264"/>
      <c r="J12" s="262"/>
      <c r="K12" s="263"/>
      <c r="L12" s="263"/>
      <c r="M12" s="263"/>
      <c r="N12" s="269"/>
      <c r="O12" s="272"/>
      <c r="P12" s="263"/>
      <c r="Q12" s="263"/>
      <c r="R12" s="263"/>
      <c r="S12" s="263"/>
      <c r="T12" s="263"/>
      <c r="U12" s="264"/>
      <c r="V12" s="221" t="s">
        <v>7</v>
      </c>
      <c r="W12" s="222"/>
      <c r="X12" s="222"/>
      <c r="Y12" s="223"/>
      <c r="Z12" s="227" t="s">
        <v>16</v>
      </c>
      <c r="AA12" s="228"/>
      <c r="AB12" s="228"/>
      <c r="AC12" s="229"/>
      <c r="AD12" s="233" t="s">
        <v>17</v>
      </c>
      <c r="AE12" s="234"/>
      <c r="AF12" s="234"/>
      <c r="AG12" s="235"/>
      <c r="AH12" s="387" t="s">
        <v>34</v>
      </c>
      <c r="AI12" s="388"/>
      <c r="AJ12" s="388"/>
      <c r="AK12" s="389"/>
      <c r="AL12" s="385" t="s">
        <v>41</v>
      </c>
      <c r="AM12" s="385"/>
      <c r="AN12" s="249" t="s">
        <v>18</v>
      </c>
      <c r="AO12" s="250"/>
      <c r="AP12" s="250"/>
      <c r="AQ12" s="250"/>
      <c r="AR12" s="251"/>
      <c r="AS12" s="252"/>
      <c r="AY12" s="65" t="s">
        <v>59</v>
      </c>
      <c r="AZ12" s="65" t="s">
        <v>59</v>
      </c>
      <c r="BA12" s="65" t="s">
        <v>57</v>
      </c>
      <c r="BB12" s="253" t="s">
        <v>58</v>
      </c>
      <c r="BC12" s="254"/>
    </row>
    <row r="13" spans="2:74" ht="13.9" customHeight="1" x14ac:dyDescent="0.15">
      <c r="B13" s="265"/>
      <c r="C13" s="266"/>
      <c r="D13" s="266"/>
      <c r="E13" s="266"/>
      <c r="F13" s="266"/>
      <c r="G13" s="266"/>
      <c r="H13" s="266"/>
      <c r="I13" s="267"/>
      <c r="J13" s="265"/>
      <c r="K13" s="266"/>
      <c r="L13" s="266"/>
      <c r="M13" s="266"/>
      <c r="N13" s="270"/>
      <c r="O13" s="273"/>
      <c r="P13" s="266"/>
      <c r="Q13" s="266"/>
      <c r="R13" s="266"/>
      <c r="S13" s="266"/>
      <c r="T13" s="266"/>
      <c r="U13" s="267"/>
      <c r="V13" s="224"/>
      <c r="W13" s="225"/>
      <c r="X13" s="225"/>
      <c r="Y13" s="226"/>
      <c r="Z13" s="230"/>
      <c r="AA13" s="231"/>
      <c r="AB13" s="231"/>
      <c r="AC13" s="232"/>
      <c r="AD13" s="236"/>
      <c r="AE13" s="237"/>
      <c r="AF13" s="237"/>
      <c r="AG13" s="238"/>
      <c r="AH13" s="390"/>
      <c r="AI13" s="391"/>
      <c r="AJ13" s="391"/>
      <c r="AK13" s="392"/>
      <c r="AL13" s="386"/>
      <c r="AM13" s="386"/>
      <c r="AN13" s="255"/>
      <c r="AO13" s="255"/>
      <c r="AP13" s="255"/>
      <c r="AQ13" s="255"/>
      <c r="AR13" s="255"/>
      <c r="AS13" s="256"/>
      <c r="AY13" s="41"/>
      <c r="AZ13" s="42" t="s">
        <v>54</v>
      </c>
      <c r="BA13" s="42" t="s">
        <v>56</v>
      </c>
      <c r="BB13" s="66" t="s">
        <v>55</v>
      </c>
      <c r="BC13" s="42" t="s">
        <v>54</v>
      </c>
      <c r="BL13" s="21" t="s">
        <v>60</v>
      </c>
      <c r="BM13" s="21" t="s">
        <v>35</v>
      </c>
    </row>
    <row r="14" spans="2:74" ht="18" customHeight="1" x14ac:dyDescent="0.15">
      <c r="B14" s="283"/>
      <c r="C14" s="284"/>
      <c r="D14" s="284"/>
      <c r="E14" s="284"/>
      <c r="F14" s="284"/>
      <c r="G14" s="284"/>
      <c r="H14" s="284"/>
      <c r="I14" s="285"/>
      <c r="J14" s="283"/>
      <c r="K14" s="284"/>
      <c r="L14" s="284"/>
      <c r="M14" s="284"/>
      <c r="N14" s="289"/>
      <c r="O14" s="133"/>
      <c r="P14" s="60" t="s">
        <v>29</v>
      </c>
      <c r="Q14" s="135"/>
      <c r="R14" s="60" t="s">
        <v>1</v>
      </c>
      <c r="S14" s="137"/>
      <c r="T14" s="291" t="s">
        <v>86</v>
      </c>
      <c r="U14" s="291"/>
      <c r="V14" s="292"/>
      <c r="W14" s="293"/>
      <c r="X14" s="293"/>
      <c r="Y14" s="86" t="s">
        <v>8</v>
      </c>
      <c r="Z14" s="117"/>
      <c r="AA14" s="118"/>
      <c r="AB14" s="118"/>
      <c r="AC14" s="119" t="s">
        <v>8</v>
      </c>
      <c r="AD14" s="117"/>
      <c r="AE14" s="118"/>
      <c r="AF14" s="118"/>
      <c r="AG14" s="120" t="s">
        <v>8</v>
      </c>
      <c r="AH14" s="374">
        <f>V15+Z15-AD15</f>
        <v>0</v>
      </c>
      <c r="AI14" s="375"/>
      <c r="AJ14" s="375"/>
      <c r="AK14" s="376"/>
      <c r="AL14" s="94"/>
      <c r="AM14" s="95"/>
      <c r="AN14" s="294"/>
      <c r="AO14" s="295"/>
      <c r="AP14" s="295"/>
      <c r="AQ14" s="295"/>
      <c r="AR14" s="295"/>
      <c r="AS14" s="110" t="s">
        <v>8</v>
      </c>
      <c r="AV14" s="22" t="str">
        <f>IF(OR(O14="",Q14=""),"", IF(O14&lt;20,DATE(O14+118,Q14,IF(S14="",1,S14)),DATE(O14+88,Q14,IF(S14="",1,S14))))</f>
        <v/>
      </c>
      <c r="AW14" s="23" t="e">
        <f>IF(AV14&lt;=#REF!,"昔",IF(AV14&lt;=#REF!,"上",IF(AV14&lt;=#REF!,"中","下")))</f>
        <v>#REF!</v>
      </c>
      <c r="AX14" s="9" t="e">
        <f>IF(AV14&lt;=#REF!,5,IF(AV14&lt;=#REF!,7,IF(AV14&lt;=#REF!,9,11)))</f>
        <v>#REF!</v>
      </c>
      <c r="AY14" s="69"/>
      <c r="AZ14" s="70"/>
      <c r="BA14" s="71">
        <f>AN14</f>
        <v>0</v>
      </c>
      <c r="BB14" s="70"/>
      <c r="BC14" s="70"/>
      <c r="BO14" s="1" t="e">
        <f>IF(O14&lt;=VALUE(概算年度),O14+2018,O14+1988)</f>
        <v>#REF!</v>
      </c>
      <c r="BP14" s="1" t="e">
        <f>IF(BO14=2019,1)</f>
        <v>#REF!</v>
      </c>
      <c r="BQ14" s="3" t="e">
        <f>IF(BO14&lt;=2018,1)</f>
        <v>#REF!</v>
      </c>
      <c r="BR14" s="3" t="e">
        <f>IF(BO14&gt;=2020,1)</f>
        <v>#REF!</v>
      </c>
      <c r="BS14" s="3" t="e">
        <f>IF(AND(O14=31,Q14=1,O15=31),1,IF(AND(O14=31,Q14=2,O15=31),2,IF(AND(O14=31,Q14=3,O15=31),3,IF(AND(O14=31,Q14=4,O15=31),4,IF(AND(O14&gt;VALUE(概算年度),O14&lt;31,O15=31),5)))))</f>
        <v>#REF!</v>
      </c>
      <c r="BT14" s="3" t="b">
        <f>IF(OR(O14=31,O14=1),IF(AND(O15=1,OR(Q14=1,Q14=2,Q14=3,Q14=4,Q14=5)),1,IF(AND(O15=1,Q14=6),6,IF(AND(O15=1,Q14=7),7,IF(AND(O15=1,Q14=8),8,IF(AND(O15=1,Q14=9),9,IF(AND(O15=1,Q14=10),10,IF(AND(O15=1,Q14=11),11,IF(AND(O15=1,Q14=12),12)))))))),IF(O15=1,13))</f>
        <v>0</v>
      </c>
      <c r="BU14" s="3" t="e">
        <f>IF(AND(VALUE(概算年度)='報告書(別紙）'!O14,VALUE(概算年度)='報告書(別紙）'!O15),IF('報告書(別紙）'!Q14=1,1,IF('報告書(別紙）'!Q14=2,2,IF('報告書(別紙）'!Q14=3,3))))</f>
        <v>#REF!</v>
      </c>
      <c r="BV14" s="3" t="e">
        <f>IF(BS14=1,"平31_1",IF(BS14=2,"平31_2",IF(BS14=3,"平31_3",IF(BS14=4,"平31_4",IF(BS14=5,"平31_1",IF(BT14=1,"_5月",IF(BT14=6,"_6月",IF(BT14=7,"_7月",IF(BT14=8,"_8月",IF(BT14=9,"_9月",IF(BT14=10,"_10月",IF(BT14=11,"_11月",IF(BT14=12,"_12月",IF(BT14=13,"_5月",IF(AND(O14=O15,O15&lt;&gt;VALUE(概算年度)),IF(Q14=1,"_1月",IF(Q14=2,"_2月",IF(Q14=3,"_3月",IF(Q14=4,"_4月",IF(Q14=5,"_5月",IF(Q14=6,"_6月",IF(Q14=7,"_7月",IF(Q14=8,"_8月",IF(Q14=9,"_9月",IF(Q14=10,"_10月",IF(Q14=11,"_11月",IF(Q14=12,"_12月")))))))))))),IF(BU14=1,"対象年1_3月",IF(BU14=2,"対象年2_3月",IF(BU14=3,"対象年3月",IF(O15=VALUE(概算年度),"対象年1_3月","_1月")))))))))))))))))))</f>
        <v>#REF!</v>
      </c>
    </row>
    <row r="15" spans="2:74" ht="18" customHeight="1" x14ac:dyDescent="0.15">
      <c r="B15" s="286"/>
      <c r="C15" s="287"/>
      <c r="D15" s="287"/>
      <c r="E15" s="287"/>
      <c r="F15" s="287"/>
      <c r="G15" s="287"/>
      <c r="H15" s="287"/>
      <c r="I15" s="288"/>
      <c r="J15" s="286"/>
      <c r="K15" s="287"/>
      <c r="L15" s="287"/>
      <c r="M15" s="287"/>
      <c r="N15" s="290"/>
      <c r="O15" s="134"/>
      <c r="P15" s="11" t="s">
        <v>0</v>
      </c>
      <c r="Q15" s="136"/>
      <c r="R15" s="11" t="s">
        <v>1</v>
      </c>
      <c r="S15" s="138"/>
      <c r="T15" s="297" t="s">
        <v>19</v>
      </c>
      <c r="U15" s="297"/>
      <c r="V15" s="307"/>
      <c r="W15" s="308"/>
      <c r="X15" s="308"/>
      <c r="Y15" s="309"/>
      <c r="Z15" s="300"/>
      <c r="AA15" s="301"/>
      <c r="AB15" s="301"/>
      <c r="AC15" s="301"/>
      <c r="AD15" s="300"/>
      <c r="AE15" s="301"/>
      <c r="AF15" s="301"/>
      <c r="AG15" s="302"/>
      <c r="AH15" s="380"/>
      <c r="AI15" s="381"/>
      <c r="AJ15" s="381"/>
      <c r="AK15" s="382"/>
      <c r="AL15" s="154"/>
      <c r="AM15" s="155"/>
      <c r="AN15" s="156"/>
      <c r="AO15" s="157"/>
      <c r="AP15" s="157"/>
      <c r="AQ15" s="157"/>
      <c r="AR15" s="157"/>
      <c r="AS15" s="98"/>
      <c r="AV15" s="22"/>
      <c r="AW15" s="23"/>
      <c r="AY15" s="44">
        <f>AH15</f>
        <v>0</v>
      </c>
      <c r="AZ15" s="43" t="e">
        <f>IF(AV14&lt;=#REF!,AH15,IF(AND(AV14&gt;=#REF!,AV14&lt;=#REF!),AH15*105/108,AH15))</f>
        <v>#REF!</v>
      </c>
      <c r="BA15" s="42"/>
      <c r="BB15" s="43">
        <f>IF($AL15="賃金で算定",0,INT(AY15*$AL15/100))</f>
        <v>0</v>
      </c>
      <c r="BC15" s="43" t="e">
        <f>IF(AY15=AZ15,BB15,AZ15*$AL15/100)</f>
        <v>#REF!</v>
      </c>
      <c r="BL15" s="21" t="e">
        <f>IF(AY15=AZ15,0,1)</f>
        <v>#REF!</v>
      </c>
      <c r="BM15" s="21" t="e">
        <f>IF(BL15=1,AL15,"")</f>
        <v>#REF!</v>
      </c>
    </row>
    <row r="16" spans="2:74" ht="18" customHeight="1" x14ac:dyDescent="0.15">
      <c r="B16" s="283"/>
      <c r="C16" s="284"/>
      <c r="D16" s="284"/>
      <c r="E16" s="284"/>
      <c r="F16" s="284"/>
      <c r="G16" s="284"/>
      <c r="H16" s="284"/>
      <c r="I16" s="285"/>
      <c r="J16" s="283"/>
      <c r="K16" s="284"/>
      <c r="L16" s="284"/>
      <c r="M16" s="284"/>
      <c r="N16" s="289"/>
      <c r="O16" s="133"/>
      <c r="P16" s="60" t="s">
        <v>29</v>
      </c>
      <c r="Q16" s="135"/>
      <c r="R16" s="60" t="s">
        <v>1</v>
      </c>
      <c r="S16" s="137"/>
      <c r="T16" s="291" t="s">
        <v>86</v>
      </c>
      <c r="U16" s="291"/>
      <c r="V16" s="383"/>
      <c r="W16" s="384"/>
      <c r="X16" s="384"/>
      <c r="Y16" s="141"/>
      <c r="Z16" s="121"/>
      <c r="AA16" s="122"/>
      <c r="AB16" s="122"/>
      <c r="AC16" s="123"/>
      <c r="AD16" s="121"/>
      <c r="AE16" s="122"/>
      <c r="AF16" s="122"/>
      <c r="AG16" s="124"/>
      <c r="AH16" s="374">
        <f t="shared" ref="AH16" si="0">V17+Z17-AD17</f>
        <v>0</v>
      </c>
      <c r="AI16" s="375"/>
      <c r="AJ16" s="375"/>
      <c r="AK16" s="376"/>
      <c r="AL16" s="94"/>
      <c r="AM16" s="95"/>
      <c r="AN16" s="294"/>
      <c r="AO16" s="295"/>
      <c r="AP16" s="295"/>
      <c r="AQ16" s="295"/>
      <c r="AR16" s="295"/>
      <c r="AS16" s="99"/>
      <c r="AV16" s="22" t="str">
        <f>IF(OR(O16="",Q16=""),"", IF(O16&lt;20,DATE(O16+118,Q16,IF(S16="",1,S16)),DATE(O16+88,Q16,IF(S16="",1,S16))))</f>
        <v/>
      </c>
      <c r="AW16" s="23" t="e">
        <f>IF(AV16&lt;=#REF!,"昔",IF(AV16&lt;=#REF!,"上",IF(AV16&lt;=#REF!,"中","下")))</f>
        <v>#REF!</v>
      </c>
      <c r="AX16" s="9" t="e">
        <f>IF(AV16&lt;=#REF!,5,IF(AV16&lt;=#REF!,7,IF(AV16&lt;=#REF!,9,11)))</f>
        <v>#REF!</v>
      </c>
      <c r="AY16" s="69"/>
      <c r="AZ16" s="70"/>
      <c r="BA16" s="71">
        <f t="shared" ref="BA16" si="1">AN16</f>
        <v>0</v>
      </c>
      <c r="BB16" s="70"/>
      <c r="BC16" s="70"/>
      <c r="BL16" s="21"/>
      <c r="BM16" s="21"/>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IF(AND(VALUE(概算年度)='報告書(別紙）'!O16,VALUE(概算年度)='報告書(別紙）'!O17),IF('報告書(別紙）'!Q16=1,1,IF('報告書(別紙）'!Q16=2,2,IF('報告書(別紙）'!Q16=3,3))))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row>
    <row r="17" spans="2:74" ht="18" customHeight="1" x14ac:dyDescent="0.15">
      <c r="B17" s="286"/>
      <c r="C17" s="287"/>
      <c r="D17" s="287"/>
      <c r="E17" s="287"/>
      <c r="F17" s="287"/>
      <c r="G17" s="287"/>
      <c r="H17" s="287"/>
      <c r="I17" s="288"/>
      <c r="J17" s="286"/>
      <c r="K17" s="287"/>
      <c r="L17" s="287"/>
      <c r="M17" s="287"/>
      <c r="N17" s="290"/>
      <c r="O17" s="134"/>
      <c r="P17" s="11" t="s">
        <v>0</v>
      </c>
      <c r="Q17" s="136"/>
      <c r="R17" s="11" t="s">
        <v>1</v>
      </c>
      <c r="S17" s="138"/>
      <c r="T17" s="297" t="s">
        <v>19</v>
      </c>
      <c r="U17" s="297"/>
      <c r="V17" s="307"/>
      <c r="W17" s="308"/>
      <c r="X17" s="308"/>
      <c r="Y17" s="309"/>
      <c r="Z17" s="300"/>
      <c r="AA17" s="301"/>
      <c r="AB17" s="301"/>
      <c r="AC17" s="301"/>
      <c r="AD17" s="300"/>
      <c r="AE17" s="301"/>
      <c r="AF17" s="301"/>
      <c r="AG17" s="302"/>
      <c r="AH17" s="380"/>
      <c r="AI17" s="381"/>
      <c r="AJ17" s="381"/>
      <c r="AK17" s="382"/>
      <c r="AL17" s="154"/>
      <c r="AM17" s="155"/>
      <c r="AN17" s="156"/>
      <c r="AO17" s="157"/>
      <c r="AP17" s="157"/>
      <c r="AQ17" s="157"/>
      <c r="AR17" s="157"/>
      <c r="AS17" s="98"/>
      <c r="AV17" s="22"/>
      <c r="AW17" s="23"/>
      <c r="AY17" s="44">
        <f t="shared" ref="AY17" si="2">AH17</f>
        <v>0</v>
      </c>
      <c r="AZ17" s="43" t="e">
        <f>IF(AV16&lt;=#REF!,AH17,IF(AND(AV16&gt;=#REF!,AV16&lt;=#REF!),AH17*105/108,AH17))</f>
        <v>#REF!</v>
      </c>
      <c r="BA17" s="42"/>
      <c r="BB17" s="43">
        <f t="shared" ref="BB17" si="3">IF($AL17="賃金で算定",0,INT(AY17*$AL17/100))</f>
        <v>0</v>
      </c>
      <c r="BC17" s="43" t="e">
        <f>IF(AY17=AZ17,BB17,AZ17*$AL17/100)</f>
        <v>#REF!</v>
      </c>
      <c r="BL17" s="21" t="e">
        <f>IF(AY17=AZ17,0,1)</f>
        <v>#REF!</v>
      </c>
      <c r="BM17" s="21" t="e">
        <f>IF(BL17=1,AL17,"")</f>
        <v>#REF!</v>
      </c>
    </row>
    <row r="18" spans="2:74" ht="18" customHeight="1" x14ac:dyDescent="0.15">
      <c r="B18" s="283"/>
      <c r="C18" s="284"/>
      <c r="D18" s="284"/>
      <c r="E18" s="284"/>
      <c r="F18" s="284"/>
      <c r="G18" s="284"/>
      <c r="H18" s="284"/>
      <c r="I18" s="285"/>
      <c r="J18" s="283"/>
      <c r="K18" s="284"/>
      <c r="L18" s="284"/>
      <c r="M18" s="284"/>
      <c r="N18" s="289"/>
      <c r="O18" s="133"/>
      <c r="P18" s="60" t="s">
        <v>29</v>
      </c>
      <c r="Q18" s="135"/>
      <c r="R18" s="60" t="s">
        <v>1</v>
      </c>
      <c r="S18" s="137"/>
      <c r="T18" s="291" t="s">
        <v>86</v>
      </c>
      <c r="U18" s="291"/>
      <c r="V18" s="383"/>
      <c r="W18" s="384"/>
      <c r="X18" s="384"/>
      <c r="Y18" s="141"/>
      <c r="Z18" s="121"/>
      <c r="AA18" s="122"/>
      <c r="AB18" s="122"/>
      <c r="AC18" s="123"/>
      <c r="AD18" s="121"/>
      <c r="AE18" s="122"/>
      <c r="AF18" s="122"/>
      <c r="AG18" s="124"/>
      <c r="AH18" s="374">
        <f t="shared" ref="AH18" si="4">V19+Z19-AD19</f>
        <v>0</v>
      </c>
      <c r="AI18" s="375"/>
      <c r="AJ18" s="375"/>
      <c r="AK18" s="376"/>
      <c r="AL18" s="94"/>
      <c r="AM18" s="95"/>
      <c r="AN18" s="294"/>
      <c r="AO18" s="295"/>
      <c r="AP18" s="295"/>
      <c r="AQ18" s="295"/>
      <c r="AR18" s="295"/>
      <c r="AS18" s="99"/>
      <c r="AV18" s="22" t="str">
        <f>IF(OR(O18="",Q18=""),"", IF(O18&lt;20,DATE(O18+118,Q18,IF(S18="",1,S18)),DATE(O18+88,Q18,IF(S18="",1,S18))))</f>
        <v/>
      </c>
      <c r="AW18" s="23" t="e">
        <f>IF(AV18&lt;=#REF!,"昔",IF(AV18&lt;=#REF!,"上",IF(AV18&lt;=#REF!,"中","下")))</f>
        <v>#REF!</v>
      </c>
      <c r="AX18" s="9" t="e">
        <f>IF(AV18&lt;=#REF!,5,IF(AV18&lt;=#REF!,7,IF(AV18&lt;=#REF!,9,11)))</f>
        <v>#REF!</v>
      </c>
      <c r="AY18" s="69"/>
      <c r="AZ18" s="70"/>
      <c r="BA18" s="71">
        <f t="shared" ref="BA18" si="5">AN18</f>
        <v>0</v>
      </c>
      <c r="BB18" s="70"/>
      <c r="BC18" s="70"/>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IF(AND(VALUE(概算年度)='報告書(別紙）'!O18,VALUE(概算年度)='報告書(別紙）'!O19),IF('報告書(別紙）'!Q18=1,1,IF('報告書(別紙）'!Q18=2,2,IF('報告書(別紙）'!Q18=3,3))))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x14ac:dyDescent="0.15">
      <c r="B19" s="286"/>
      <c r="C19" s="287"/>
      <c r="D19" s="287"/>
      <c r="E19" s="287"/>
      <c r="F19" s="287"/>
      <c r="G19" s="287"/>
      <c r="H19" s="287"/>
      <c r="I19" s="288"/>
      <c r="J19" s="286"/>
      <c r="K19" s="287"/>
      <c r="L19" s="287"/>
      <c r="M19" s="287"/>
      <c r="N19" s="290"/>
      <c r="O19" s="134"/>
      <c r="P19" s="11" t="s">
        <v>0</v>
      </c>
      <c r="Q19" s="136"/>
      <c r="R19" s="11" t="s">
        <v>1</v>
      </c>
      <c r="S19" s="138"/>
      <c r="T19" s="297" t="s">
        <v>19</v>
      </c>
      <c r="U19" s="297"/>
      <c r="V19" s="307"/>
      <c r="W19" s="308"/>
      <c r="X19" s="308"/>
      <c r="Y19" s="309"/>
      <c r="Z19" s="314"/>
      <c r="AA19" s="315"/>
      <c r="AB19" s="315"/>
      <c r="AC19" s="315"/>
      <c r="AD19" s="314"/>
      <c r="AE19" s="315"/>
      <c r="AF19" s="315"/>
      <c r="AG19" s="316"/>
      <c r="AH19" s="380"/>
      <c r="AI19" s="381"/>
      <c r="AJ19" s="381"/>
      <c r="AK19" s="382"/>
      <c r="AL19" s="154"/>
      <c r="AM19" s="155"/>
      <c r="AN19" s="156"/>
      <c r="AO19" s="157"/>
      <c r="AP19" s="157"/>
      <c r="AQ19" s="157"/>
      <c r="AR19" s="157"/>
      <c r="AS19" s="98"/>
      <c r="AV19" s="22"/>
      <c r="AW19" s="23"/>
      <c r="AY19" s="44">
        <f t="shared" ref="AY19" si="6">AH19</f>
        <v>0</v>
      </c>
      <c r="AZ19" s="43" t="e">
        <f>IF(AV18&lt;=#REF!,AH19,IF(AND(AV18&gt;=#REF!,AV18&lt;=#REF!),AH19*105/108,AH19))</f>
        <v>#REF!</v>
      </c>
      <c r="BA19" s="42"/>
      <c r="BB19" s="43">
        <f t="shared" ref="BB19" si="7">IF($AL19="賃金で算定",0,INT(AY19*$AL19/100))</f>
        <v>0</v>
      </c>
      <c r="BC19" s="43" t="e">
        <f>IF(AY19=AZ19,BB19,AZ19*$AL19/100)</f>
        <v>#REF!</v>
      </c>
      <c r="BL19" s="21" t="e">
        <f>IF(AY19=AZ19,0,1)</f>
        <v>#REF!</v>
      </c>
      <c r="BM19" s="21" t="e">
        <f>IF(BL19=1,AL19,"")</f>
        <v>#REF!</v>
      </c>
    </row>
    <row r="20" spans="2:74" ht="18" customHeight="1" x14ac:dyDescent="0.15">
      <c r="B20" s="283"/>
      <c r="C20" s="284"/>
      <c r="D20" s="284"/>
      <c r="E20" s="284"/>
      <c r="F20" s="284"/>
      <c r="G20" s="284"/>
      <c r="H20" s="284"/>
      <c r="I20" s="285"/>
      <c r="J20" s="283"/>
      <c r="K20" s="284"/>
      <c r="L20" s="284"/>
      <c r="M20" s="284"/>
      <c r="N20" s="289"/>
      <c r="O20" s="133"/>
      <c r="P20" s="60" t="s">
        <v>29</v>
      </c>
      <c r="Q20" s="135"/>
      <c r="R20" s="60" t="s">
        <v>1</v>
      </c>
      <c r="S20" s="137"/>
      <c r="T20" s="291" t="s">
        <v>86</v>
      </c>
      <c r="U20" s="291"/>
      <c r="V20" s="383"/>
      <c r="W20" s="384"/>
      <c r="X20" s="384"/>
      <c r="Y20" s="142"/>
      <c r="Z20" s="125"/>
      <c r="AA20" s="126"/>
      <c r="AB20" s="126"/>
      <c r="AC20" s="127"/>
      <c r="AD20" s="125"/>
      <c r="AE20" s="126"/>
      <c r="AF20" s="126"/>
      <c r="AG20" s="128"/>
      <c r="AH20" s="374">
        <f t="shared" ref="AH20" si="8">V21+Z21-AD21</f>
        <v>0</v>
      </c>
      <c r="AI20" s="375"/>
      <c r="AJ20" s="375"/>
      <c r="AK20" s="376"/>
      <c r="AL20" s="94"/>
      <c r="AM20" s="95"/>
      <c r="AN20" s="294"/>
      <c r="AO20" s="295"/>
      <c r="AP20" s="295"/>
      <c r="AQ20" s="295"/>
      <c r="AR20" s="295"/>
      <c r="AS20" s="99"/>
      <c r="AV20" s="22" t="str">
        <f>IF(OR(O20="",Q20=""),"", IF(O20&lt;20,DATE(O20+118,Q20,IF(S20="",1,S20)),DATE(O20+88,Q20,IF(S20="",1,S20))))</f>
        <v/>
      </c>
      <c r="AW20" s="23" t="e">
        <f>IF(AV20&lt;=#REF!,"昔",IF(AV20&lt;=#REF!,"上",IF(AV20&lt;=#REF!,"中","下")))</f>
        <v>#REF!</v>
      </c>
      <c r="AX20" s="9" t="e">
        <f>IF(AV20&lt;=#REF!,5,IF(AV20&lt;=#REF!,7,IF(AV20&lt;=#REF!,9,11)))</f>
        <v>#REF!</v>
      </c>
      <c r="AY20" s="69"/>
      <c r="AZ20" s="70"/>
      <c r="BA20" s="71">
        <f t="shared" ref="BA20" si="9">AN20</f>
        <v>0</v>
      </c>
      <c r="BB20" s="70"/>
      <c r="BC20" s="70"/>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IF(AND(VALUE(概算年度)='報告書(別紙）'!O20,VALUE(概算年度)='報告書(別紙）'!O21),IF('報告書(別紙）'!Q20=1,1,IF('報告書(別紙）'!Q20=2,2,IF('報告書(別紙）'!Q20=3,3))))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286"/>
      <c r="C21" s="287"/>
      <c r="D21" s="287"/>
      <c r="E21" s="287"/>
      <c r="F21" s="287"/>
      <c r="G21" s="287"/>
      <c r="H21" s="287"/>
      <c r="I21" s="288"/>
      <c r="J21" s="286"/>
      <c r="K21" s="287"/>
      <c r="L21" s="287"/>
      <c r="M21" s="287"/>
      <c r="N21" s="290"/>
      <c r="O21" s="134"/>
      <c r="P21" s="11" t="s">
        <v>0</v>
      </c>
      <c r="Q21" s="136"/>
      <c r="R21" s="11" t="s">
        <v>1</v>
      </c>
      <c r="S21" s="138"/>
      <c r="T21" s="297" t="s">
        <v>19</v>
      </c>
      <c r="U21" s="297"/>
      <c r="V21" s="307"/>
      <c r="W21" s="308"/>
      <c r="X21" s="308"/>
      <c r="Y21" s="309"/>
      <c r="Z21" s="300"/>
      <c r="AA21" s="301"/>
      <c r="AB21" s="301"/>
      <c r="AC21" s="301"/>
      <c r="AD21" s="300"/>
      <c r="AE21" s="301"/>
      <c r="AF21" s="301"/>
      <c r="AG21" s="302"/>
      <c r="AH21" s="380"/>
      <c r="AI21" s="381"/>
      <c r="AJ21" s="381"/>
      <c r="AK21" s="382"/>
      <c r="AL21" s="154"/>
      <c r="AM21" s="155"/>
      <c r="AN21" s="156"/>
      <c r="AO21" s="157"/>
      <c r="AP21" s="157"/>
      <c r="AQ21" s="157"/>
      <c r="AR21" s="157"/>
      <c r="AS21" s="98"/>
      <c r="AV21" s="22"/>
      <c r="AW21" s="23"/>
      <c r="AY21" s="44">
        <f t="shared" ref="AY21" si="10">AH21</f>
        <v>0</v>
      </c>
      <c r="AZ21" s="43" t="e">
        <f>IF(AV20&lt;=#REF!,AH21,IF(AND(AV20&gt;=#REF!,AV20&lt;=#REF!),AH21*105/108,AH21))</f>
        <v>#REF!</v>
      </c>
      <c r="BA21" s="42"/>
      <c r="BB21" s="43">
        <f t="shared" ref="BB21" si="11">IF($AL21="賃金で算定",0,INT(AY21*$AL21/100))</f>
        <v>0</v>
      </c>
      <c r="BC21" s="43" t="e">
        <f>IF(AY21=AZ21,BB21,AZ21*$AL21/100)</f>
        <v>#REF!</v>
      </c>
      <c r="BL21" s="21" t="e">
        <f>IF(AY21=AZ21,0,1)</f>
        <v>#REF!</v>
      </c>
      <c r="BM21" s="21" t="e">
        <f>IF(BL21=1,AL21,"")</f>
        <v>#REF!</v>
      </c>
    </row>
    <row r="22" spans="2:74" ht="18" customHeight="1" x14ac:dyDescent="0.15">
      <c r="B22" s="283"/>
      <c r="C22" s="284"/>
      <c r="D22" s="284"/>
      <c r="E22" s="284"/>
      <c r="F22" s="284"/>
      <c r="G22" s="284"/>
      <c r="H22" s="284"/>
      <c r="I22" s="285"/>
      <c r="J22" s="283"/>
      <c r="K22" s="284"/>
      <c r="L22" s="284"/>
      <c r="M22" s="284"/>
      <c r="N22" s="289"/>
      <c r="O22" s="133"/>
      <c r="P22" s="60" t="s">
        <v>29</v>
      </c>
      <c r="Q22" s="135"/>
      <c r="R22" s="60" t="s">
        <v>1</v>
      </c>
      <c r="S22" s="137"/>
      <c r="T22" s="291" t="s">
        <v>86</v>
      </c>
      <c r="U22" s="291"/>
      <c r="V22" s="383"/>
      <c r="W22" s="384"/>
      <c r="X22" s="384"/>
      <c r="Y22" s="141"/>
      <c r="Z22" s="121"/>
      <c r="AA22" s="122"/>
      <c r="AB22" s="122"/>
      <c r="AC22" s="123"/>
      <c r="AD22" s="121"/>
      <c r="AE22" s="122"/>
      <c r="AF22" s="122"/>
      <c r="AG22" s="124"/>
      <c r="AH22" s="374">
        <f t="shared" ref="AH22" si="12">V23+Z23-AD23</f>
        <v>0</v>
      </c>
      <c r="AI22" s="375"/>
      <c r="AJ22" s="375"/>
      <c r="AK22" s="376"/>
      <c r="AL22" s="94"/>
      <c r="AM22" s="95"/>
      <c r="AN22" s="294"/>
      <c r="AO22" s="295"/>
      <c r="AP22" s="295"/>
      <c r="AQ22" s="295"/>
      <c r="AR22" s="295"/>
      <c r="AS22" s="99"/>
      <c r="AV22" s="22" t="str">
        <f>IF(OR(O22="",Q22=""),"", IF(O22&lt;20,DATE(O22+118,Q22,IF(S22="",1,S22)),DATE(O22+88,Q22,IF(S22="",1,S22))))</f>
        <v/>
      </c>
      <c r="AW22" s="23" t="e">
        <f>IF(AV22&lt;=#REF!,"昔",IF(AV22&lt;=#REF!,"上",IF(AV22&lt;=#REF!,"中","下")))</f>
        <v>#REF!</v>
      </c>
      <c r="AX22" s="9" t="e">
        <f>IF(AV22&lt;=#REF!,5,IF(AV22&lt;=#REF!,7,IF(AV22&lt;=#REF!,9,11)))</f>
        <v>#REF!</v>
      </c>
      <c r="AY22" s="69"/>
      <c r="AZ22" s="70"/>
      <c r="BA22" s="71">
        <f t="shared" ref="BA22" si="13">AN22</f>
        <v>0</v>
      </c>
      <c r="BB22" s="70"/>
      <c r="BC22" s="70"/>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IF(AND(VALUE(概算年度)='報告書(別紙）'!O22,VALUE(概算年度)='報告書(別紙）'!O23),IF('報告書(別紙）'!Q22=1,1,IF('報告書(別紙）'!Q22=2,2,IF('報告書(別紙）'!Q22=3,3))))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286"/>
      <c r="C23" s="287"/>
      <c r="D23" s="287"/>
      <c r="E23" s="287"/>
      <c r="F23" s="287"/>
      <c r="G23" s="287"/>
      <c r="H23" s="287"/>
      <c r="I23" s="288"/>
      <c r="J23" s="286"/>
      <c r="K23" s="287"/>
      <c r="L23" s="287"/>
      <c r="M23" s="287"/>
      <c r="N23" s="290"/>
      <c r="O23" s="134"/>
      <c r="P23" s="11" t="s">
        <v>0</v>
      </c>
      <c r="Q23" s="136"/>
      <c r="R23" s="11" t="s">
        <v>1</v>
      </c>
      <c r="S23" s="138"/>
      <c r="T23" s="297" t="s">
        <v>19</v>
      </c>
      <c r="U23" s="297"/>
      <c r="V23" s="307"/>
      <c r="W23" s="308"/>
      <c r="X23" s="308"/>
      <c r="Y23" s="309"/>
      <c r="Z23" s="314"/>
      <c r="AA23" s="315"/>
      <c r="AB23" s="315"/>
      <c r="AC23" s="315"/>
      <c r="AD23" s="300"/>
      <c r="AE23" s="301"/>
      <c r="AF23" s="301"/>
      <c r="AG23" s="302"/>
      <c r="AH23" s="380"/>
      <c r="AI23" s="381"/>
      <c r="AJ23" s="381"/>
      <c r="AK23" s="382"/>
      <c r="AL23" s="154"/>
      <c r="AM23" s="155"/>
      <c r="AN23" s="156"/>
      <c r="AO23" s="157"/>
      <c r="AP23" s="157"/>
      <c r="AQ23" s="157"/>
      <c r="AR23" s="157"/>
      <c r="AS23" s="98"/>
      <c r="AV23" s="22"/>
      <c r="AW23" s="23"/>
      <c r="AY23" s="44">
        <f t="shared" ref="AY23" si="14">AH23</f>
        <v>0</v>
      </c>
      <c r="AZ23" s="43" t="e">
        <f>IF(AV22&lt;=#REF!,AH23,IF(AND(AV22&gt;=#REF!,AV22&lt;=#REF!),AH23*105/108,AH23))</f>
        <v>#REF!</v>
      </c>
      <c r="BA23" s="42"/>
      <c r="BB23" s="43">
        <f t="shared" ref="BB23" si="15">IF($AL23="賃金で算定",0,INT(AY23*$AL23/100))</f>
        <v>0</v>
      </c>
      <c r="BC23" s="43" t="e">
        <f>IF(AY23=AZ23,BB23,AZ23*$AL23/100)</f>
        <v>#REF!</v>
      </c>
      <c r="BL23" s="21" t="e">
        <f>IF(AY23=AZ23,0,1)</f>
        <v>#REF!</v>
      </c>
      <c r="BM23" s="21" t="e">
        <f>IF(BL23=1,AL23,"")</f>
        <v>#REF!</v>
      </c>
    </row>
    <row r="24" spans="2:74" ht="18" customHeight="1" x14ac:dyDescent="0.15">
      <c r="B24" s="283"/>
      <c r="C24" s="284"/>
      <c r="D24" s="284"/>
      <c r="E24" s="284"/>
      <c r="F24" s="284"/>
      <c r="G24" s="284"/>
      <c r="H24" s="284"/>
      <c r="I24" s="285"/>
      <c r="J24" s="283"/>
      <c r="K24" s="284"/>
      <c r="L24" s="284"/>
      <c r="M24" s="284"/>
      <c r="N24" s="289"/>
      <c r="O24" s="133"/>
      <c r="P24" s="60" t="s">
        <v>29</v>
      </c>
      <c r="Q24" s="135"/>
      <c r="R24" s="60" t="s">
        <v>1</v>
      </c>
      <c r="S24" s="137"/>
      <c r="T24" s="291" t="s">
        <v>86</v>
      </c>
      <c r="U24" s="291"/>
      <c r="V24" s="383"/>
      <c r="W24" s="384"/>
      <c r="X24" s="384"/>
      <c r="Y24" s="141"/>
      <c r="Z24" s="121"/>
      <c r="AA24" s="122"/>
      <c r="AB24" s="122"/>
      <c r="AC24" s="123"/>
      <c r="AD24" s="121"/>
      <c r="AE24" s="122"/>
      <c r="AF24" s="122"/>
      <c r="AG24" s="124"/>
      <c r="AH24" s="374">
        <f t="shared" ref="AH24" si="16">V25+Z25-AD25</f>
        <v>0</v>
      </c>
      <c r="AI24" s="375"/>
      <c r="AJ24" s="375"/>
      <c r="AK24" s="376"/>
      <c r="AL24" s="94"/>
      <c r="AM24" s="95"/>
      <c r="AN24" s="294"/>
      <c r="AO24" s="295"/>
      <c r="AP24" s="295"/>
      <c r="AQ24" s="295"/>
      <c r="AR24" s="295"/>
      <c r="AS24" s="99"/>
      <c r="AV24" s="22" t="str">
        <f>IF(OR(O24="",Q24=""),"", IF(O24&lt;20,DATE(O24+118,Q24,IF(S24="",1,S24)),DATE(O24+88,Q24,IF(S24="",1,S24))))</f>
        <v/>
      </c>
      <c r="AW24" s="23" t="e">
        <f>IF(AV24&lt;=#REF!,"昔",IF(AV24&lt;=#REF!,"上",IF(AV24&lt;=#REF!,"中","下")))</f>
        <v>#REF!</v>
      </c>
      <c r="AX24" s="9" t="e">
        <f>IF(AV24&lt;=#REF!,5,IF(AV24&lt;=#REF!,7,IF(AV24&lt;=#REF!,9,11)))</f>
        <v>#REF!</v>
      </c>
      <c r="AY24" s="69"/>
      <c r="AZ24" s="70"/>
      <c r="BA24" s="71">
        <f t="shared" ref="BA24" si="17">AN24</f>
        <v>0</v>
      </c>
      <c r="BB24" s="70"/>
      <c r="BC24" s="70"/>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IF(AND(VALUE(概算年度)='報告書(別紙）'!O24,VALUE(概算年度)='報告書(別紙）'!O25),IF('報告書(別紙）'!Q24=1,1,IF('報告書(別紙）'!Q24=2,2,IF('報告書(別紙）'!Q24=3,3))))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286"/>
      <c r="C25" s="287"/>
      <c r="D25" s="287"/>
      <c r="E25" s="287"/>
      <c r="F25" s="287"/>
      <c r="G25" s="287"/>
      <c r="H25" s="287"/>
      <c r="I25" s="288"/>
      <c r="J25" s="286"/>
      <c r="K25" s="287"/>
      <c r="L25" s="287"/>
      <c r="M25" s="287"/>
      <c r="N25" s="290"/>
      <c r="O25" s="134"/>
      <c r="P25" s="11" t="s">
        <v>0</v>
      </c>
      <c r="Q25" s="136"/>
      <c r="R25" s="11" t="s">
        <v>1</v>
      </c>
      <c r="S25" s="138"/>
      <c r="T25" s="297" t="s">
        <v>19</v>
      </c>
      <c r="U25" s="297"/>
      <c r="V25" s="307"/>
      <c r="W25" s="308"/>
      <c r="X25" s="308"/>
      <c r="Y25" s="309"/>
      <c r="Z25" s="314"/>
      <c r="AA25" s="315"/>
      <c r="AB25" s="315"/>
      <c r="AC25" s="315"/>
      <c r="AD25" s="300"/>
      <c r="AE25" s="301"/>
      <c r="AF25" s="301"/>
      <c r="AG25" s="302"/>
      <c r="AH25" s="380"/>
      <c r="AI25" s="381"/>
      <c r="AJ25" s="381"/>
      <c r="AK25" s="382"/>
      <c r="AL25" s="154"/>
      <c r="AM25" s="155"/>
      <c r="AN25" s="156"/>
      <c r="AO25" s="157"/>
      <c r="AP25" s="157"/>
      <c r="AQ25" s="157"/>
      <c r="AR25" s="157"/>
      <c r="AS25" s="98"/>
      <c r="AV25" s="22"/>
      <c r="AW25" s="23"/>
      <c r="AY25" s="44">
        <f t="shared" ref="AY25" si="18">AH25</f>
        <v>0</v>
      </c>
      <c r="AZ25" s="43" t="e">
        <f>IF(AV24&lt;=#REF!,AH25,IF(AND(AV24&gt;=#REF!,AV24&lt;=#REF!),AH25*105/108,AH25))</f>
        <v>#REF!</v>
      </c>
      <c r="BA25" s="42"/>
      <c r="BB25" s="43">
        <f t="shared" ref="BB25" si="19">IF($AL25="賃金で算定",0,INT(AY25*$AL25/100))</f>
        <v>0</v>
      </c>
      <c r="BC25" s="43" t="e">
        <f>IF(AY25=AZ25,BB25,AZ25*$AL25/100)</f>
        <v>#REF!</v>
      </c>
      <c r="BL25" s="21" t="e">
        <f>IF(AY25=AZ25,0,1)</f>
        <v>#REF!</v>
      </c>
      <c r="BM25" s="21" t="e">
        <f>IF(BL25=1,AL25,"")</f>
        <v>#REF!</v>
      </c>
    </row>
    <row r="26" spans="2:74" ht="18" customHeight="1" x14ac:dyDescent="0.15">
      <c r="B26" s="283"/>
      <c r="C26" s="284"/>
      <c r="D26" s="284"/>
      <c r="E26" s="284"/>
      <c r="F26" s="284"/>
      <c r="G26" s="284"/>
      <c r="H26" s="284"/>
      <c r="I26" s="285"/>
      <c r="J26" s="283"/>
      <c r="K26" s="284"/>
      <c r="L26" s="284"/>
      <c r="M26" s="284"/>
      <c r="N26" s="289"/>
      <c r="O26" s="133"/>
      <c r="P26" s="60" t="s">
        <v>29</v>
      </c>
      <c r="Q26" s="135"/>
      <c r="R26" s="60" t="s">
        <v>1</v>
      </c>
      <c r="S26" s="137"/>
      <c r="T26" s="291" t="s">
        <v>86</v>
      </c>
      <c r="U26" s="291"/>
      <c r="V26" s="383"/>
      <c r="W26" s="384"/>
      <c r="X26" s="384"/>
      <c r="Y26" s="141"/>
      <c r="Z26" s="121"/>
      <c r="AA26" s="122"/>
      <c r="AB26" s="122"/>
      <c r="AC26" s="123"/>
      <c r="AD26" s="121"/>
      <c r="AE26" s="122"/>
      <c r="AF26" s="122"/>
      <c r="AG26" s="124"/>
      <c r="AH26" s="374">
        <f t="shared" ref="AH26" si="20">V27+Z27-AD27</f>
        <v>0</v>
      </c>
      <c r="AI26" s="375"/>
      <c r="AJ26" s="375"/>
      <c r="AK26" s="376"/>
      <c r="AL26" s="94"/>
      <c r="AM26" s="95"/>
      <c r="AN26" s="294"/>
      <c r="AO26" s="295"/>
      <c r="AP26" s="295"/>
      <c r="AQ26" s="295"/>
      <c r="AR26" s="295"/>
      <c r="AS26" s="99"/>
      <c r="AV26" s="22" t="str">
        <f>IF(OR(O26="",Q26=""),"", IF(O26&lt;20,DATE(O26+118,Q26,IF(S26="",1,S26)),DATE(O26+88,Q26,IF(S26="",1,S26))))</f>
        <v/>
      </c>
      <c r="AW26" s="23" t="e">
        <f>IF(AV26&lt;=#REF!,"昔",IF(AV26&lt;=#REF!,"上",IF(AV26&lt;=#REF!,"中","下")))</f>
        <v>#REF!</v>
      </c>
      <c r="AX26" s="9" t="e">
        <f>IF(AV26&lt;=#REF!,5,IF(AV26&lt;=#REF!,7,IF(AV26&lt;=#REF!,9,11)))</f>
        <v>#REF!</v>
      </c>
      <c r="AY26" s="69"/>
      <c r="AZ26" s="70"/>
      <c r="BA26" s="71">
        <f t="shared" ref="BA26" si="21">AN26</f>
        <v>0</v>
      </c>
      <c r="BB26" s="70"/>
      <c r="BC26" s="70"/>
      <c r="BO26" s="1" t="e">
        <f>IF(O26&lt;=VALUE(概算年度),O26+2018,O26+1988)</f>
        <v>#REF!</v>
      </c>
      <c r="BP26" s="1" t="e">
        <f>IF(BO26=2019,1)</f>
        <v>#REF!</v>
      </c>
      <c r="BQ26" s="3" t="e">
        <f>IF(BO26&lt;=2018,1)</f>
        <v>#REF!</v>
      </c>
      <c r="BR26" s="3" t="e">
        <f>IF(BO26&gt;=2020,1)</f>
        <v>#REF!</v>
      </c>
      <c r="BS26" s="3" t="e">
        <f>IF(AND(O26=31,Q26=1,O27=31),1,IF(AND(O26=31,Q26=2,O27=31),2,IF(AND(O26=31,Q26=3,O27=31),3,IF(AND(O26=31,Q26=4,O27=31),4,IF(AND(O26&gt;VALUE(概算年度),O26&lt;31,O27=31),5)))))</f>
        <v>#REF!</v>
      </c>
      <c r="BT26" s="3" t="b">
        <f>IF(OR(O26=31,O26=1),IF(AND(O27=1,OR(Q26=1,Q26=2,Q26=3,Q26=4,Q26=5)),1,IF(AND(O27=1,Q26=6),6,IF(AND(O27=1,Q26=7),7,IF(AND(O27=1,Q26=8),8,IF(AND(O27=1,Q26=9),9,IF(AND(O27=1,Q26=10),10,IF(AND(O27=1,Q26=11),11,IF(AND(O27=1,Q26=12),12)))))))),IF(O27=1,13))</f>
        <v>0</v>
      </c>
      <c r="BU26" s="3" t="e">
        <f>IF(AND(VALUE(概算年度)='報告書(別紙）'!O26,VALUE(概算年度)='報告書(別紙）'!O27),IF('報告書(別紙）'!Q26=1,1,IF('報告書(別紙）'!Q26=2,2,IF('報告書(別紙）'!Q26=3,3))))</f>
        <v>#REF!</v>
      </c>
      <c r="BV26" s="3" t="e">
        <f>IF(BS26=1,"平31_1",IF(BS26=2,"平31_2",IF(BS26=3,"平31_3",IF(BS26=4,"平31_4",IF(BS26=5,"平31_1",IF(BT26=1,"_5月",IF(BT26=6,"_6月",IF(BT26=7,"_7月",IF(BT26=8,"_8月",IF(BT26=9,"_9月",IF(BT26=10,"_10月",IF(BT26=11,"_11月",IF(BT26=12,"_12月",IF(BT26=13,"_5月",IF(AND(O26=O27,O27&lt;&gt;VALUE(概算年度)),IF(Q26=1,"_1月",IF(Q26=2,"_2月",IF(Q26=3,"_3月",IF(Q26=4,"_4月",IF(Q26=5,"_5月",IF(Q26=6,"_6月",IF(Q26=7,"_7月",IF(Q26=8,"_8月",IF(Q26=9,"_9月",IF(Q26=10,"_10月",IF(Q26=11,"_11月",IF(Q26=12,"_12月")))))))))))),IF(BU26=1,"対象年1_3月",IF(BU26=2,"対象年2_3月",IF(BU26=3,"対象年3月",IF(O27=VALUE(概算年度),"対象年1_3月","_1月")))))))))))))))))))</f>
        <v>#REF!</v>
      </c>
    </row>
    <row r="27" spans="2:74" ht="18" customHeight="1" x14ac:dyDescent="0.15">
      <c r="B27" s="286"/>
      <c r="C27" s="287"/>
      <c r="D27" s="287"/>
      <c r="E27" s="287"/>
      <c r="F27" s="287"/>
      <c r="G27" s="287"/>
      <c r="H27" s="287"/>
      <c r="I27" s="288"/>
      <c r="J27" s="286"/>
      <c r="K27" s="287"/>
      <c r="L27" s="287"/>
      <c r="M27" s="287"/>
      <c r="N27" s="290"/>
      <c r="O27" s="134"/>
      <c r="P27" s="11" t="s">
        <v>0</v>
      </c>
      <c r="Q27" s="136"/>
      <c r="R27" s="11" t="s">
        <v>1</v>
      </c>
      <c r="S27" s="138"/>
      <c r="T27" s="297" t="s">
        <v>19</v>
      </c>
      <c r="U27" s="297"/>
      <c r="V27" s="307"/>
      <c r="W27" s="308"/>
      <c r="X27" s="308"/>
      <c r="Y27" s="309"/>
      <c r="Z27" s="314"/>
      <c r="AA27" s="315"/>
      <c r="AB27" s="315"/>
      <c r="AC27" s="315"/>
      <c r="AD27" s="300"/>
      <c r="AE27" s="301"/>
      <c r="AF27" s="301"/>
      <c r="AG27" s="302"/>
      <c r="AH27" s="380"/>
      <c r="AI27" s="381"/>
      <c r="AJ27" s="381"/>
      <c r="AK27" s="382"/>
      <c r="AL27" s="154"/>
      <c r="AM27" s="155"/>
      <c r="AN27" s="156"/>
      <c r="AO27" s="157"/>
      <c r="AP27" s="157"/>
      <c r="AQ27" s="157"/>
      <c r="AR27" s="157"/>
      <c r="AS27" s="98"/>
      <c r="AV27" s="22"/>
      <c r="AW27" s="23"/>
      <c r="AY27" s="44">
        <f t="shared" ref="AY27" si="22">AH27</f>
        <v>0</v>
      </c>
      <c r="AZ27" s="43" t="e">
        <f>IF(AV26&lt;=#REF!,AH27,IF(AND(AV26&gt;=#REF!,AV26&lt;=#REF!),AH27*105/108,AH27))</f>
        <v>#REF!</v>
      </c>
      <c r="BA27" s="42"/>
      <c r="BB27" s="43">
        <f t="shared" ref="BB27" si="23">IF($AL27="賃金で算定",0,INT(AY27*$AL27/100))</f>
        <v>0</v>
      </c>
      <c r="BC27" s="43" t="e">
        <f>IF(AY27=AZ27,BB27,AZ27*$AL27/100)</f>
        <v>#REF!</v>
      </c>
      <c r="BL27" s="21" t="e">
        <f>IF(AY27=AZ27,0,1)</f>
        <v>#REF!</v>
      </c>
      <c r="BM27" s="21" t="e">
        <f>IF(BL27=1,AL27,"")</f>
        <v>#REF!</v>
      </c>
    </row>
    <row r="28" spans="2:74" ht="18" customHeight="1" x14ac:dyDescent="0.15">
      <c r="B28" s="283"/>
      <c r="C28" s="284"/>
      <c r="D28" s="284"/>
      <c r="E28" s="284"/>
      <c r="F28" s="284"/>
      <c r="G28" s="284"/>
      <c r="H28" s="284"/>
      <c r="I28" s="285"/>
      <c r="J28" s="283"/>
      <c r="K28" s="284"/>
      <c r="L28" s="284"/>
      <c r="M28" s="284"/>
      <c r="N28" s="289"/>
      <c r="O28" s="133"/>
      <c r="P28" s="60" t="s">
        <v>29</v>
      </c>
      <c r="Q28" s="135"/>
      <c r="R28" s="60" t="s">
        <v>1</v>
      </c>
      <c r="S28" s="137"/>
      <c r="T28" s="291" t="s">
        <v>86</v>
      </c>
      <c r="U28" s="291"/>
      <c r="V28" s="383"/>
      <c r="W28" s="384"/>
      <c r="X28" s="384"/>
      <c r="Y28" s="141"/>
      <c r="Z28" s="121"/>
      <c r="AA28" s="122"/>
      <c r="AB28" s="122"/>
      <c r="AC28" s="123"/>
      <c r="AD28" s="121"/>
      <c r="AE28" s="122"/>
      <c r="AF28" s="122"/>
      <c r="AG28" s="124"/>
      <c r="AH28" s="374">
        <f t="shared" ref="AH28" si="24">V29+Z29-AD29</f>
        <v>0</v>
      </c>
      <c r="AI28" s="375"/>
      <c r="AJ28" s="375"/>
      <c r="AK28" s="376"/>
      <c r="AL28" s="94"/>
      <c r="AM28" s="95"/>
      <c r="AN28" s="294"/>
      <c r="AO28" s="295"/>
      <c r="AP28" s="295"/>
      <c r="AQ28" s="295"/>
      <c r="AR28" s="295"/>
      <c r="AS28" s="99"/>
      <c r="AV28" s="22" t="str">
        <f>IF(OR(O28="",Q28=""),"", IF(O28&lt;20,DATE(O28+118,Q28,IF(S28="",1,S28)),DATE(O28+88,Q28,IF(S28="",1,S28))))</f>
        <v/>
      </c>
      <c r="AW28" s="23" t="e">
        <f>IF(AV28&lt;=#REF!,"昔",IF(AV28&lt;=#REF!,"上",IF(AV28&lt;=#REF!,"中","下")))</f>
        <v>#REF!</v>
      </c>
      <c r="AX28" s="9" t="e">
        <f>IF(AV28&lt;=#REF!,5,IF(AV28&lt;=#REF!,7,IF(AV28&lt;=#REF!,9,11)))</f>
        <v>#REF!</v>
      </c>
      <c r="AY28" s="69"/>
      <c r="AZ28" s="70"/>
      <c r="BA28" s="71">
        <f t="shared" ref="BA28" si="25">AN28</f>
        <v>0</v>
      </c>
      <c r="BB28" s="70"/>
      <c r="BC28" s="70"/>
      <c r="BO28" s="1" t="e">
        <f>IF(O28&lt;=VALUE(概算年度),O28+2018,O28+1988)</f>
        <v>#REF!</v>
      </c>
      <c r="BP28" s="1" t="e">
        <f>IF(BO28=2019,1)</f>
        <v>#REF!</v>
      </c>
      <c r="BQ28" s="3" t="e">
        <f>IF(BO28&lt;=2018,1)</f>
        <v>#REF!</v>
      </c>
      <c r="BR28" s="3" t="e">
        <f>IF(BO28&gt;=2020,1)</f>
        <v>#REF!</v>
      </c>
      <c r="BS28" s="3" t="e">
        <f>IF(AND(O28=31,Q28=1,O29=31),1,IF(AND(O28=31,Q28=2,O29=31),2,IF(AND(O28=31,Q28=3,O29=31),3,IF(AND(O28=31,Q28=4,O29=31),4,IF(AND(O28&gt;VALUE(概算年度),O28&lt;31,O29=31),5)))))</f>
        <v>#REF!</v>
      </c>
      <c r="BT28" s="3" t="b">
        <f>IF(OR(O28=31,O28=1),IF(AND(O29=1,OR(Q28=1,Q28=2,Q28=3,Q28=4,Q28=5)),1,IF(AND(O29=1,Q28=6),6,IF(AND(O29=1,Q28=7),7,IF(AND(O29=1,Q28=8),8,IF(AND(O29=1,Q28=9),9,IF(AND(O29=1,Q28=10),10,IF(AND(O29=1,Q28=11),11,IF(AND(O29=1,Q28=12),12)))))))),IF(O29=1,13))</f>
        <v>0</v>
      </c>
      <c r="BU28" s="3" t="e">
        <f>IF(AND(VALUE(概算年度)='報告書(別紙）'!O28,VALUE(概算年度)='報告書(別紙）'!O29),IF('報告書(別紙）'!Q28=1,1,IF('報告書(別紙）'!Q28=2,2,IF('報告書(別紙）'!Q28=3,3))))</f>
        <v>#REF!</v>
      </c>
      <c r="BV28" s="3" t="e">
        <f>IF(BS28=1,"平31_1",IF(BS28=2,"平31_2",IF(BS28=3,"平31_3",IF(BS28=4,"平31_4",IF(BS28=5,"平31_1",IF(BT28=1,"_5月",IF(BT28=6,"_6月",IF(BT28=7,"_7月",IF(BT28=8,"_8月",IF(BT28=9,"_9月",IF(BT28=10,"_10月",IF(BT28=11,"_11月",IF(BT28=12,"_12月",IF(BT28=13,"_5月",IF(AND(O28=O29,O29&lt;&gt;VALUE(概算年度)),IF(Q28=1,"_1月",IF(Q28=2,"_2月",IF(Q28=3,"_3月",IF(Q28=4,"_4月",IF(Q28=5,"_5月",IF(Q28=6,"_6月",IF(Q28=7,"_7月",IF(Q28=8,"_8月",IF(Q28=9,"_9月",IF(Q28=10,"_10月",IF(Q28=11,"_11月",IF(Q28=12,"_12月")))))))))))),IF(BU28=1,"対象年1_3月",IF(BU28=2,"対象年2_3月",IF(BU28=3,"対象年3月",IF(O29=VALUE(概算年度),"対象年1_3月","_1月")))))))))))))))))))</f>
        <v>#REF!</v>
      </c>
    </row>
    <row r="29" spans="2:74" ht="18" customHeight="1" x14ac:dyDescent="0.15">
      <c r="B29" s="286"/>
      <c r="C29" s="287"/>
      <c r="D29" s="287"/>
      <c r="E29" s="287"/>
      <c r="F29" s="287"/>
      <c r="G29" s="287"/>
      <c r="H29" s="287"/>
      <c r="I29" s="288"/>
      <c r="J29" s="286"/>
      <c r="K29" s="287"/>
      <c r="L29" s="287"/>
      <c r="M29" s="287"/>
      <c r="N29" s="290"/>
      <c r="O29" s="134"/>
      <c r="P29" s="11" t="s">
        <v>0</v>
      </c>
      <c r="Q29" s="136"/>
      <c r="R29" s="11" t="s">
        <v>1</v>
      </c>
      <c r="S29" s="138"/>
      <c r="T29" s="297" t="s">
        <v>19</v>
      </c>
      <c r="U29" s="297"/>
      <c r="V29" s="307"/>
      <c r="W29" s="308"/>
      <c r="X29" s="308"/>
      <c r="Y29" s="309"/>
      <c r="Z29" s="314"/>
      <c r="AA29" s="315"/>
      <c r="AB29" s="315"/>
      <c r="AC29" s="315"/>
      <c r="AD29" s="300"/>
      <c r="AE29" s="301"/>
      <c r="AF29" s="301"/>
      <c r="AG29" s="302"/>
      <c r="AH29" s="380"/>
      <c r="AI29" s="381"/>
      <c r="AJ29" s="381"/>
      <c r="AK29" s="382"/>
      <c r="AL29" s="154"/>
      <c r="AM29" s="155"/>
      <c r="AN29" s="156"/>
      <c r="AO29" s="157"/>
      <c r="AP29" s="157"/>
      <c r="AQ29" s="157"/>
      <c r="AR29" s="157"/>
      <c r="AS29" s="98"/>
      <c r="AV29" s="22"/>
      <c r="AW29" s="23"/>
      <c r="AY29" s="44">
        <f t="shared" ref="AY29" si="26">AH29</f>
        <v>0</v>
      </c>
      <c r="AZ29" s="43" t="e">
        <f>IF(AV28&lt;=#REF!,AH29,IF(AND(AV28&gt;=#REF!,AV28&lt;=#REF!),AH29*105/108,AH29))</f>
        <v>#REF!</v>
      </c>
      <c r="BA29" s="42"/>
      <c r="BB29" s="43">
        <f t="shared" ref="BB29" si="27">IF($AL29="賃金で算定",0,INT(AY29*$AL29/100))</f>
        <v>0</v>
      </c>
      <c r="BC29" s="43" t="e">
        <f>IF(AY29=AZ29,BB29,AZ29*$AL29/100)</f>
        <v>#REF!</v>
      </c>
      <c r="BL29" s="21" t="e">
        <f>IF(AY29=AZ29,0,1)</f>
        <v>#REF!</v>
      </c>
      <c r="BM29" s="21" t="e">
        <f>IF(BL29=1,AL29,"")</f>
        <v>#REF!</v>
      </c>
    </row>
    <row r="30" spans="2:74" ht="18" customHeight="1" x14ac:dyDescent="0.15">
      <c r="B30" s="283"/>
      <c r="C30" s="284"/>
      <c r="D30" s="284"/>
      <c r="E30" s="284"/>
      <c r="F30" s="284"/>
      <c r="G30" s="284"/>
      <c r="H30" s="284"/>
      <c r="I30" s="285"/>
      <c r="J30" s="283"/>
      <c r="K30" s="284"/>
      <c r="L30" s="284"/>
      <c r="M30" s="284"/>
      <c r="N30" s="289"/>
      <c r="O30" s="133"/>
      <c r="P30" s="60" t="s">
        <v>29</v>
      </c>
      <c r="Q30" s="135"/>
      <c r="R30" s="60" t="s">
        <v>1</v>
      </c>
      <c r="S30" s="137"/>
      <c r="T30" s="291" t="s">
        <v>86</v>
      </c>
      <c r="U30" s="291"/>
      <c r="V30" s="383"/>
      <c r="W30" s="384"/>
      <c r="X30" s="384"/>
      <c r="Y30" s="141"/>
      <c r="Z30" s="121"/>
      <c r="AA30" s="122"/>
      <c r="AB30" s="122"/>
      <c r="AC30" s="123"/>
      <c r="AD30" s="121"/>
      <c r="AE30" s="122"/>
      <c r="AF30" s="122"/>
      <c r="AG30" s="124"/>
      <c r="AH30" s="374">
        <f t="shared" ref="AH30" si="28">V31+Z31-AD31</f>
        <v>0</v>
      </c>
      <c r="AI30" s="375"/>
      <c r="AJ30" s="375"/>
      <c r="AK30" s="376"/>
      <c r="AL30" s="94"/>
      <c r="AM30" s="95"/>
      <c r="AN30" s="294"/>
      <c r="AO30" s="295"/>
      <c r="AP30" s="295"/>
      <c r="AQ30" s="295"/>
      <c r="AR30" s="295"/>
      <c r="AS30" s="99"/>
      <c r="AV30" s="22" t="str">
        <f>IF(OR(O30="",Q30=""),"", IF(O30&lt;20,DATE(O30+118,Q30,IF(S30="",1,S30)),DATE(O30+88,Q30,IF(S30="",1,S30))))</f>
        <v/>
      </c>
      <c r="AW30" s="23" t="e">
        <f>IF(AV30&lt;=#REF!,"昔",IF(AV30&lt;=#REF!,"上",IF(AV30&lt;=#REF!,"中","下")))</f>
        <v>#REF!</v>
      </c>
      <c r="AX30" s="9" t="e">
        <f>IF(AV30&lt;=#REF!,5,IF(AV30&lt;=#REF!,7,IF(AV30&lt;=#REF!,9,11)))</f>
        <v>#REF!</v>
      </c>
      <c r="AY30" s="69"/>
      <c r="AZ30" s="70"/>
      <c r="BA30" s="71">
        <f t="shared" ref="BA30" si="29">AN30</f>
        <v>0</v>
      </c>
      <c r="BB30" s="70"/>
      <c r="BC30" s="70"/>
      <c r="BO30" s="1" t="e">
        <f>IF(O30&lt;=VALUE(概算年度),O30+2018,O30+1988)</f>
        <v>#REF!</v>
      </c>
      <c r="BP30" s="1" t="e">
        <f>IF(BO30=2019,1)</f>
        <v>#REF!</v>
      </c>
      <c r="BQ30" s="3" t="e">
        <f>IF(BO30&lt;=2018,1)</f>
        <v>#REF!</v>
      </c>
      <c r="BR30" s="3" t="e">
        <f>IF(BO30&gt;=2020,1)</f>
        <v>#REF!</v>
      </c>
      <c r="BS30" s="3" t="e">
        <f>IF(AND(O30=31,Q30=1,O31=31),1,IF(AND(O30=31,Q30=2,O31=31),2,IF(AND(O30=31,Q30=3,O31=31),3,IF(AND(O30=31,Q30=4,O31=31),4,IF(AND(O30&gt;VALUE(概算年度),O30&lt;31,O31=31),5)))))</f>
        <v>#REF!</v>
      </c>
      <c r="BT30" s="3" t="b">
        <f>IF(OR(O30=31,O30=1),IF(AND(O31=1,OR(Q30=1,Q30=2,Q30=3,Q30=4,Q30=5)),1,IF(AND(O31=1,Q30=6),6,IF(AND(O31=1,Q30=7),7,IF(AND(O31=1,Q30=8),8,IF(AND(O31=1,Q30=9),9,IF(AND(O31=1,Q30=10),10,IF(AND(O31=1,Q30=11),11,IF(AND(O31=1,Q30=12),12)))))))),IF(O31=1,13))</f>
        <v>0</v>
      </c>
      <c r="BU30" s="3" t="e">
        <f>IF(AND(VALUE(概算年度)='報告書(別紙）'!O30,VALUE(概算年度)='報告書(別紙）'!O31),IF('報告書(別紙）'!Q30=1,1,IF('報告書(別紙）'!Q30=2,2,IF('報告書(別紙）'!Q30=3,3))))</f>
        <v>#REF!</v>
      </c>
      <c r="BV30" s="3" t="e">
        <f>IF(BS30=1,"平31_1",IF(BS30=2,"平31_2",IF(BS30=3,"平31_3",IF(BS30=4,"平31_4",IF(BS30=5,"平31_1",IF(BT30=1,"_5月",IF(BT30=6,"_6月",IF(BT30=7,"_7月",IF(BT30=8,"_8月",IF(BT30=9,"_9月",IF(BT30=10,"_10月",IF(BT30=11,"_11月",IF(BT30=12,"_12月",IF(BT30=13,"_5月",IF(AND(O30=O31,O31&lt;&gt;VALUE(概算年度)),IF(Q30=1,"_1月",IF(Q30=2,"_2月",IF(Q30=3,"_3月",IF(Q30=4,"_4月",IF(Q30=5,"_5月",IF(Q30=6,"_6月",IF(Q30=7,"_7月",IF(Q30=8,"_8月",IF(Q30=9,"_9月",IF(Q30=10,"_10月",IF(Q30=11,"_11月",IF(Q30=12,"_12月")))))))))))),IF(BU30=1,"対象年1_3月",IF(BU30=2,"対象年2_3月",IF(BU30=3,"対象年3月",IF(O31=VALUE(概算年度),"対象年1_3月","_1月")))))))))))))))))))</f>
        <v>#REF!</v>
      </c>
    </row>
    <row r="31" spans="2:74" ht="18" customHeight="1" x14ac:dyDescent="0.15">
      <c r="B31" s="286"/>
      <c r="C31" s="287"/>
      <c r="D31" s="287"/>
      <c r="E31" s="287"/>
      <c r="F31" s="287"/>
      <c r="G31" s="287"/>
      <c r="H31" s="287"/>
      <c r="I31" s="288"/>
      <c r="J31" s="286"/>
      <c r="K31" s="287"/>
      <c r="L31" s="287"/>
      <c r="M31" s="287"/>
      <c r="N31" s="290"/>
      <c r="O31" s="134"/>
      <c r="P31" s="11" t="s">
        <v>0</v>
      </c>
      <c r="Q31" s="136"/>
      <c r="R31" s="11" t="s">
        <v>1</v>
      </c>
      <c r="S31" s="138"/>
      <c r="T31" s="297" t="s">
        <v>19</v>
      </c>
      <c r="U31" s="297"/>
      <c r="V31" s="307"/>
      <c r="W31" s="308"/>
      <c r="X31" s="308"/>
      <c r="Y31" s="309"/>
      <c r="Z31" s="314"/>
      <c r="AA31" s="315"/>
      <c r="AB31" s="315"/>
      <c r="AC31" s="315"/>
      <c r="AD31" s="300"/>
      <c r="AE31" s="301"/>
      <c r="AF31" s="301"/>
      <c r="AG31" s="302"/>
      <c r="AH31" s="380"/>
      <c r="AI31" s="381"/>
      <c r="AJ31" s="381"/>
      <c r="AK31" s="382"/>
      <c r="AL31" s="154"/>
      <c r="AM31" s="155"/>
      <c r="AN31" s="156"/>
      <c r="AO31" s="157"/>
      <c r="AP31" s="157"/>
      <c r="AQ31" s="157"/>
      <c r="AR31" s="157"/>
      <c r="AS31" s="98"/>
      <c r="AV31" s="22"/>
      <c r="AW31" s="23"/>
      <c r="AY31" s="44">
        <f t="shared" ref="AY31" si="30">AH31</f>
        <v>0</v>
      </c>
      <c r="AZ31" s="43" t="e">
        <f>IF(AV30&lt;=#REF!,AH31,IF(AND(AV30&gt;=#REF!,AV30&lt;=#REF!),AH31*105/108,AH31))</f>
        <v>#REF!</v>
      </c>
      <c r="BA31" s="42"/>
      <c r="BB31" s="43">
        <f t="shared" ref="BB31" si="31">IF($AL31="賃金で算定",0,INT(AY31*$AL31/100))</f>
        <v>0</v>
      </c>
      <c r="BC31" s="43" t="e">
        <f>IF(AY31=AZ31,BB31,AZ31*$AL31/100)</f>
        <v>#REF!</v>
      </c>
      <c r="BL31" s="21" t="e">
        <f>IF(AY31=AZ31,0,1)</f>
        <v>#REF!</v>
      </c>
      <c r="BM31" s="21" t="e">
        <f>IF(BL31=1,AL31,"")</f>
        <v>#REF!</v>
      </c>
    </row>
    <row r="32" spans="2:74" ht="18" customHeight="1" x14ac:dyDescent="0.15">
      <c r="B32" s="211" t="s">
        <v>70</v>
      </c>
      <c r="C32" s="317"/>
      <c r="D32" s="317"/>
      <c r="E32" s="318"/>
      <c r="F32" s="371"/>
      <c r="G32" s="326"/>
      <c r="H32" s="326"/>
      <c r="I32" s="326"/>
      <c r="J32" s="326"/>
      <c r="K32" s="326"/>
      <c r="L32" s="326"/>
      <c r="M32" s="326"/>
      <c r="N32" s="327"/>
      <c r="O32" s="211" t="s">
        <v>65</v>
      </c>
      <c r="P32" s="317"/>
      <c r="Q32" s="317"/>
      <c r="R32" s="317"/>
      <c r="S32" s="317"/>
      <c r="T32" s="317"/>
      <c r="U32" s="318"/>
      <c r="V32" s="374">
        <f>SUM(V14:Y31)</f>
        <v>0</v>
      </c>
      <c r="W32" s="375"/>
      <c r="X32" s="375"/>
      <c r="Y32" s="376"/>
      <c r="Z32" s="374">
        <f t="shared" ref="Z32" si="32">SUM(Z14:AC31)</f>
        <v>0</v>
      </c>
      <c r="AA32" s="375"/>
      <c r="AB32" s="375"/>
      <c r="AC32" s="376"/>
      <c r="AD32" s="374">
        <f t="shared" ref="AD32" si="33">SUM(AD14:AG31)</f>
        <v>0</v>
      </c>
      <c r="AE32" s="375"/>
      <c r="AF32" s="375"/>
      <c r="AG32" s="376"/>
      <c r="AH32" s="374">
        <f t="shared" ref="AH32" si="34">SUM(AH14:AK31)</f>
        <v>0</v>
      </c>
      <c r="AI32" s="375"/>
      <c r="AJ32" s="375"/>
      <c r="AK32" s="376"/>
      <c r="AL32" s="100"/>
      <c r="AM32" s="101"/>
      <c r="AN32" s="294"/>
      <c r="AO32" s="295"/>
      <c r="AP32" s="295"/>
      <c r="AQ32" s="295"/>
      <c r="AR32" s="295"/>
      <c r="AS32" s="102"/>
      <c r="AW32" s="23"/>
      <c r="AY32" s="69"/>
      <c r="AZ32" s="79"/>
      <c r="BA32" s="80">
        <f>BA14+BA16+BA18+BA20+BA22+BA24+BA26+BA28+BA30</f>
        <v>0</v>
      </c>
      <c r="BB32" s="71">
        <f>BB15+BB17+BB19+BB21+BB23+BB25+BB27+BB29+BB31</f>
        <v>0</v>
      </c>
      <c r="BC32" s="71">
        <f>SUMIF(BL15:BL31,0,BC15:BC31)+ROUNDDOWN(ROUNDDOWN(BL32*105/108,0)*BM32/100,0)</f>
        <v>0</v>
      </c>
      <c r="BL32" s="21">
        <f>SUMIF(BL15:BL31,1,AH15:AK31)</f>
        <v>0</v>
      </c>
      <c r="BM32" s="21">
        <f>IF(COUNT(BM15:BM31)=0,0,SUM(BM15:BM31)/COUNT(BM15:BM31))</f>
        <v>0</v>
      </c>
      <c r="BV32" s="3"/>
    </row>
    <row r="33" spans="1:77" ht="18" customHeight="1" x14ac:dyDescent="0.15">
      <c r="B33" s="319"/>
      <c r="C33" s="320"/>
      <c r="D33" s="320"/>
      <c r="E33" s="321"/>
      <c r="F33" s="372"/>
      <c r="G33" s="329"/>
      <c r="H33" s="329"/>
      <c r="I33" s="329"/>
      <c r="J33" s="329"/>
      <c r="K33" s="329"/>
      <c r="L33" s="329"/>
      <c r="M33" s="329"/>
      <c r="N33" s="330"/>
      <c r="O33" s="319"/>
      <c r="P33" s="320"/>
      <c r="Q33" s="320"/>
      <c r="R33" s="320"/>
      <c r="S33" s="320"/>
      <c r="T33" s="320"/>
      <c r="U33" s="321"/>
      <c r="V33" s="377"/>
      <c r="W33" s="378"/>
      <c r="X33" s="378"/>
      <c r="Y33" s="379"/>
      <c r="Z33" s="377"/>
      <c r="AA33" s="378"/>
      <c r="AB33" s="378"/>
      <c r="AC33" s="379"/>
      <c r="AD33" s="377"/>
      <c r="AE33" s="378"/>
      <c r="AF33" s="378"/>
      <c r="AG33" s="379"/>
      <c r="AH33" s="377"/>
      <c r="AI33" s="378"/>
      <c r="AJ33" s="378"/>
      <c r="AK33" s="379"/>
      <c r="AL33" s="103"/>
      <c r="AM33" s="104"/>
      <c r="AN33" s="333"/>
      <c r="AO33" s="158"/>
      <c r="AP33" s="158"/>
      <c r="AQ33" s="158"/>
      <c r="AR33" s="158"/>
      <c r="AS33" s="104"/>
      <c r="AW33" s="23"/>
      <c r="AY33" s="81">
        <f>AY15+AY17+AY19+AY21+AY23+AY25+AY27+AY29+AY31</f>
        <v>0</v>
      </c>
      <c r="AZ33" s="82"/>
      <c r="BA33" s="82"/>
      <c r="BB33" s="83">
        <f>BB32</f>
        <v>0</v>
      </c>
      <c r="BC33" s="84"/>
    </row>
    <row r="34" spans="1:77" ht="18" customHeight="1" x14ac:dyDescent="0.15">
      <c r="B34" s="322"/>
      <c r="C34" s="323"/>
      <c r="D34" s="323"/>
      <c r="E34" s="324"/>
      <c r="F34" s="373"/>
      <c r="G34" s="331"/>
      <c r="H34" s="331"/>
      <c r="I34" s="331"/>
      <c r="J34" s="331"/>
      <c r="K34" s="331"/>
      <c r="L34" s="331"/>
      <c r="M34" s="331"/>
      <c r="N34" s="332"/>
      <c r="O34" s="322"/>
      <c r="P34" s="323"/>
      <c r="Q34" s="323"/>
      <c r="R34" s="323"/>
      <c r="S34" s="323"/>
      <c r="T34" s="323"/>
      <c r="U34" s="324"/>
      <c r="V34" s="380"/>
      <c r="W34" s="381"/>
      <c r="X34" s="381"/>
      <c r="Y34" s="382"/>
      <c r="Z34" s="380"/>
      <c r="AA34" s="381"/>
      <c r="AB34" s="381"/>
      <c r="AC34" s="382"/>
      <c r="AD34" s="380"/>
      <c r="AE34" s="381"/>
      <c r="AF34" s="381"/>
      <c r="AG34" s="382"/>
      <c r="AH34" s="380"/>
      <c r="AI34" s="381"/>
      <c r="AJ34" s="381"/>
      <c r="AK34" s="382"/>
      <c r="AL34" s="97"/>
      <c r="AM34" s="106"/>
      <c r="AN34" s="156"/>
      <c r="AO34" s="157"/>
      <c r="AP34" s="157"/>
      <c r="AQ34" s="157"/>
      <c r="AR34" s="157"/>
      <c r="AS34" s="106"/>
      <c r="AU34" s="31"/>
      <c r="AW34" s="23"/>
      <c r="AY34" s="46"/>
      <c r="AZ34" s="47" t="e">
        <f>IF(AZ15+AZ17+AZ19+AZ21+AZ23+AZ25+AZ27+AZ29+AZ31=AY33,0,ROUNDDOWN(AZ15+AZ17+AZ19+AZ21+AZ23+AZ25+AZ27+AZ29+AZ31,0))</f>
        <v>#REF!</v>
      </c>
      <c r="BA34" s="45"/>
      <c r="BB34" s="45"/>
      <c r="BC34" s="47">
        <f>IF(BC32=BB33,0,BC32)</f>
        <v>0</v>
      </c>
    </row>
    <row r="35" spans="1:77" s="9" customFormat="1" ht="18"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t="str">
        <f>IF(AND($F32="",$V32+$V33&gt;0),"事業の種類を選択してください。","")</f>
        <v/>
      </c>
      <c r="AE35" s="1"/>
      <c r="AF35" s="1"/>
      <c r="AG35" s="1"/>
      <c r="AH35" s="1"/>
      <c r="AI35" s="1"/>
      <c r="AJ35" s="1"/>
      <c r="AK35" s="1"/>
      <c r="AL35" s="1"/>
      <c r="AM35" s="1"/>
      <c r="AN35" s="365">
        <f>IF(AN32=0,0,AN32+IF(AN34=0,AN33,AN34))</f>
        <v>0</v>
      </c>
      <c r="AO35" s="365"/>
      <c r="AP35" s="365"/>
      <c r="AQ35" s="365"/>
      <c r="AR35" s="365"/>
      <c r="AS35" s="1"/>
      <c r="AT35" s="1"/>
      <c r="AU35" s="1"/>
      <c r="AV35" s="1"/>
      <c r="AW35" s="23"/>
      <c r="BD35" s="21"/>
      <c r="BE35" s="21"/>
      <c r="BF35" s="1"/>
      <c r="BG35" s="1"/>
      <c r="BH35" s="1"/>
      <c r="BI35" s="1"/>
      <c r="BJ35" s="1"/>
      <c r="BK35" s="1"/>
      <c r="BL35" s="1"/>
      <c r="BM35" s="1"/>
      <c r="BN35" s="1"/>
      <c r="BO35" s="1"/>
      <c r="BP35" s="1"/>
      <c r="BQ35" s="1"/>
      <c r="BR35" s="1"/>
      <c r="BS35" s="1"/>
      <c r="BT35" s="1"/>
      <c r="BU35" s="1"/>
      <c r="BV35" s="1"/>
      <c r="BW35" s="1"/>
      <c r="BX35" s="1"/>
      <c r="BY35" s="1"/>
    </row>
  </sheetData>
  <sheetProtection selectLockedCells="1"/>
  <dataConsolidate/>
  <mergeCells count="157">
    <mergeCell ref="AR7:AS9"/>
    <mergeCell ref="J8:J10"/>
    <mergeCell ref="K8:K10"/>
    <mergeCell ref="L8:L10"/>
    <mergeCell ref="M8:M10"/>
    <mergeCell ref="N8:N10"/>
    <mergeCell ref="AM3:AP4"/>
    <mergeCell ref="B7:I10"/>
    <mergeCell ref="J7:K7"/>
    <mergeCell ref="M7:N7"/>
    <mergeCell ref="O7:T7"/>
    <mergeCell ref="U7:W7"/>
    <mergeCell ref="AL7:AM9"/>
    <mergeCell ref="AN7:AO9"/>
    <mergeCell ref="AP7:AQ9"/>
    <mergeCell ref="S8:S10"/>
    <mergeCell ref="T8:T10"/>
    <mergeCell ref="U8:U10"/>
    <mergeCell ref="V8:V10"/>
    <mergeCell ref="W8:W10"/>
    <mergeCell ref="O8:O10"/>
    <mergeCell ref="P8:P10"/>
    <mergeCell ref="Q8:Q10"/>
    <mergeCell ref="R8:R10"/>
    <mergeCell ref="B16:I17"/>
    <mergeCell ref="J16:N17"/>
    <mergeCell ref="T16:U16"/>
    <mergeCell ref="V16:X16"/>
    <mergeCell ref="AH16:AK17"/>
    <mergeCell ref="AD12:AG13"/>
    <mergeCell ref="AH12:AK13"/>
    <mergeCell ref="BB12:BC12"/>
    <mergeCell ref="AN13:AS13"/>
    <mergeCell ref="B14:I15"/>
    <mergeCell ref="J14:N15"/>
    <mergeCell ref="T14:U14"/>
    <mergeCell ref="V14:X14"/>
    <mergeCell ref="AH14:AK15"/>
    <mergeCell ref="AN14:AR14"/>
    <mergeCell ref="T15:U15"/>
    <mergeCell ref="V15:Y15"/>
    <mergeCell ref="B11:I13"/>
    <mergeCell ref="J11:N13"/>
    <mergeCell ref="O11:U13"/>
    <mergeCell ref="Y11:AH11"/>
    <mergeCell ref="AL11:AM11"/>
    <mergeCell ref="AN11:AS11"/>
    <mergeCell ref="V12:Y13"/>
    <mergeCell ref="Z12:AC13"/>
    <mergeCell ref="AL12:AM13"/>
    <mergeCell ref="AN12:AS12"/>
    <mergeCell ref="Z19:AC19"/>
    <mergeCell ref="AD19:AG19"/>
    <mergeCell ref="T17:U17"/>
    <mergeCell ref="V17:Y17"/>
    <mergeCell ref="Z17:AC17"/>
    <mergeCell ref="AD17:AG17"/>
    <mergeCell ref="AL17:AM17"/>
    <mergeCell ref="AN17:AR17"/>
    <mergeCell ref="Z15:AC15"/>
    <mergeCell ref="AD15:AG15"/>
    <mergeCell ref="AL15:AM15"/>
    <mergeCell ref="AN15:AR15"/>
    <mergeCell ref="AN16:AR16"/>
    <mergeCell ref="B22:I23"/>
    <mergeCell ref="J22:N23"/>
    <mergeCell ref="T22:U22"/>
    <mergeCell ref="V22:X22"/>
    <mergeCell ref="AH22:AK23"/>
    <mergeCell ref="AN22:AR22"/>
    <mergeCell ref="AL19:AM19"/>
    <mergeCell ref="AN19:AR19"/>
    <mergeCell ref="B20:I21"/>
    <mergeCell ref="J20:N21"/>
    <mergeCell ref="T20:U20"/>
    <mergeCell ref="V20:X20"/>
    <mergeCell ref="AH20:AK21"/>
    <mergeCell ref="AN20:AR20"/>
    <mergeCell ref="T21:U21"/>
    <mergeCell ref="V21:Y21"/>
    <mergeCell ref="B18:I19"/>
    <mergeCell ref="J18:N19"/>
    <mergeCell ref="T18:U18"/>
    <mergeCell ref="V18:X18"/>
    <mergeCell ref="AH18:AK19"/>
    <mergeCell ref="AN18:AR18"/>
    <mergeCell ref="T19:U19"/>
    <mergeCell ref="V19:Y19"/>
    <mergeCell ref="Z25:AC25"/>
    <mergeCell ref="AD25:AG25"/>
    <mergeCell ref="T23:U23"/>
    <mergeCell ref="V23:Y23"/>
    <mergeCell ref="Z23:AC23"/>
    <mergeCell ref="AD23:AG23"/>
    <mergeCell ref="AL23:AM23"/>
    <mergeCell ref="AN23:AR23"/>
    <mergeCell ref="Z21:AC21"/>
    <mergeCell ref="AD21:AG21"/>
    <mergeCell ref="AL21:AM21"/>
    <mergeCell ref="AN21:AR21"/>
    <mergeCell ref="B28:I29"/>
    <mergeCell ref="J28:N29"/>
    <mergeCell ref="T28:U28"/>
    <mergeCell ref="V28:X28"/>
    <mergeCell ref="AH28:AK29"/>
    <mergeCell ref="AN28:AR28"/>
    <mergeCell ref="AL25:AM25"/>
    <mergeCell ref="AN25:AR25"/>
    <mergeCell ref="B26:I27"/>
    <mergeCell ref="J26:N27"/>
    <mergeCell ref="T26:U26"/>
    <mergeCell ref="V26:X26"/>
    <mergeCell ref="AH26:AK27"/>
    <mergeCell ref="AN26:AR26"/>
    <mergeCell ref="T27:U27"/>
    <mergeCell ref="V27:Y27"/>
    <mergeCell ref="B24:I25"/>
    <mergeCell ref="J24:N25"/>
    <mergeCell ref="T24:U24"/>
    <mergeCell ref="V24:X24"/>
    <mergeCell ref="AH24:AK25"/>
    <mergeCell ref="AN24:AR24"/>
    <mergeCell ref="T25:U25"/>
    <mergeCell ref="V25:Y25"/>
    <mergeCell ref="T29:U29"/>
    <mergeCell ref="V29:Y29"/>
    <mergeCell ref="Z29:AC29"/>
    <mergeCell ref="AD29:AG29"/>
    <mergeCell ref="AL29:AM29"/>
    <mergeCell ref="AN29:AR29"/>
    <mergeCell ref="Z27:AC27"/>
    <mergeCell ref="AD27:AG27"/>
    <mergeCell ref="AL27:AM27"/>
    <mergeCell ref="AN27:AR27"/>
    <mergeCell ref="AN33:AR33"/>
    <mergeCell ref="AN34:AR34"/>
    <mergeCell ref="AN35:AR35"/>
    <mergeCell ref="AL31:AM31"/>
    <mergeCell ref="AN31:AR31"/>
    <mergeCell ref="B32:E34"/>
    <mergeCell ref="F32:N34"/>
    <mergeCell ref="O32:U34"/>
    <mergeCell ref="V32:Y34"/>
    <mergeCell ref="Z32:AC34"/>
    <mergeCell ref="AD32:AG34"/>
    <mergeCell ref="AH32:AK34"/>
    <mergeCell ref="AN32:AR32"/>
    <mergeCell ref="B30:I31"/>
    <mergeCell ref="J30:N31"/>
    <mergeCell ref="T30:U30"/>
    <mergeCell ref="V30:X30"/>
    <mergeCell ref="AH30:AK31"/>
    <mergeCell ref="AN30:AR30"/>
    <mergeCell ref="T31:U31"/>
    <mergeCell ref="V31:Y31"/>
    <mergeCell ref="Z31:AC31"/>
    <mergeCell ref="AD31:AG31"/>
  </mergeCells>
  <phoneticPr fontId="2"/>
  <dataValidations count="1">
    <dataValidation type="list" allowBlank="1" showInputMessage="1" showErrorMessage="1" sqref="AM3:AP4" xr:uid="{9B96A8BA-8044-46DB-B5D8-B99EA75B50CD}">
      <formula1>"事業主控,提出用"</formula1>
    </dataValidation>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A0FDD-C706-4DC0-846B-C412D8380B48}">
  <sheetPr>
    <tabColor indexed="50"/>
  </sheetPr>
  <dimension ref="A1:BY35"/>
  <sheetViews>
    <sheetView showGridLines="0" showZeros="0" zoomScale="80" zoomScaleNormal="80" zoomScaleSheetLayoutView="80" workbookViewId="0">
      <selection activeCell="U8" sqref="U8:W10"/>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9" hidden="1" customWidth="1"/>
    <col min="56" max="57" width="3.625" style="21"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2:74" ht="5.25" customHeight="1" x14ac:dyDescent="0.15">
      <c r="X1" s="3"/>
      <c r="Y1" s="3"/>
    </row>
    <row r="2" spans="2:74" ht="17.25" customHeight="1" x14ac:dyDescent="0.15">
      <c r="B2" s="2" t="s">
        <v>30</v>
      </c>
      <c r="S2" s="9"/>
      <c r="T2" s="9"/>
      <c r="U2" s="9"/>
      <c r="V2" s="9"/>
      <c r="W2" s="9"/>
      <c r="AL2" s="24"/>
    </row>
    <row r="3" spans="2:74" ht="12.75" customHeight="1" x14ac:dyDescent="0.15">
      <c r="M3" s="25"/>
      <c r="N3" s="25"/>
      <c r="O3" s="25"/>
      <c r="P3" s="25"/>
      <c r="Q3" s="25"/>
      <c r="R3" s="25"/>
      <c r="S3" s="25"/>
      <c r="T3" s="26"/>
      <c r="U3" s="26"/>
      <c r="V3" s="26"/>
      <c r="W3" s="26"/>
      <c r="X3" s="26"/>
      <c r="Y3" s="26"/>
      <c r="Z3" s="26"/>
      <c r="AA3" s="25"/>
      <c r="AB3" s="25"/>
      <c r="AC3" s="25"/>
      <c r="AL3" s="24"/>
      <c r="AM3" s="143" t="s">
        <v>91</v>
      </c>
      <c r="AN3" s="144"/>
      <c r="AO3" s="144"/>
      <c r="AP3" s="145"/>
      <c r="AZ3" s="1"/>
    </row>
    <row r="4" spans="2:74" ht="12.75" customHeight="1" x14ac:dyDescent="0.15">
      <c r="M4" s="25"/>
      <c r="N4" s="25"/>
      <c r="O4" s="25"/>
      <c r="P4" s="25"/>
      <c r="Q4" s="25"/>
      <c r="R4" s="25"/>
      <c r="S4" s="25"/>
      <c r="T4" s="26"/>
      <c r="U4" s="26"/>
      <c r="V4" s="26"/>
      <c r="W4" s="26"/>
      <c r="X4" s="26"/>
      <c r="Y4" s="26"/>
      <c r="Z4" s="26"/>
      <c r="AA4" s="25"/>
      <c r="AB4" s="25"/>
      <c r="AC4" s="25"/>
      <c r="AL4" s="24"/>
      <c r="AM4" s="146"/>
      <c r="AN4" s="147"/>
      <c r="AO4" s="147"/>
      <c r="AP4" s="148"/>
    </row>
    <row r="5" spans="2:74" ht="12.75" customHeight="1" x14ac:dyDescent="0.15">
      <c r="M5" s="25"/>
      <c r="N5" s="25"/>
      <c r="O5" s="25"/>
      <c r="P5" s="25"/>
      <c r="Q5" s="25"/>
      <c r="R5" s="25"/>
      <c r="S5" s="25"/>
      <c r="T5" s="25"/>
      <c r="U5" s="25"/>
      <c r="V5" s="25"/>
      <c r="W5" s="25"/>
      <c r="X5" s="25"/>
      <c r="Y5" s="25"/>
      <c r="Z5" s="25"/>
      <c r="AA5" s="25"/>
      <c r="AB5" s="25"/>
      <c r="AC5" s="25"/>
      <c r="AL5" s="24"/>
      <c r="AM5" s="53"/>
      <c r="AN5" s="53"/>
    </row>
    <row r="6" spans="2:74" ht="6" customHeight="1" x14ac:dyDescent="0.15">
      <c r="M6" s="25"/>
      <c r="N6" s="25"/>
      <c r="O6" s="25"/>
      <c r="P6" s="25"/>
      <c r="Q6" s="25"/>
      <c r="R6" s="25"/>
      <c r="S6" s="25"/>
      <c r="T6" s="25"/>
      <c r="U6" s="25"/>
      <c r="V6" s="25"/>
      <c r="W6" s="25"/>
      <c r="X6" s="25"/>
      <c r="Y6" s="25"/>
      <c r="Z6" s="25"/>
      <c r="AA6" s="25"/>
      <c r="AB6" s="25"/>
      <c r="AC6" s="25"/>
      <c r="AL6" s="24"/>
      <c r="AM6" s="24"/>
    </row>
    <row r="7" spans="2:74" ht="12.75" customHeight="1" x14ac:dyDescent="0.15">
      <c r="B7" s="207" t="s">
        <v>2</v>
      </c>
      <c r="C7" s="208"/>
      <c r="D7" s="208"/>
      <c r="E7" s="208"/>
      <c r="F7" s="208"/>
      <c r="G7" s="208"/>
      <c r="H7" s="208"/>
      <c r="I7" s="208"/>
      <c r="J7" s="212" t="s">
        <v>10</v>
      </c>
      <c r="K7" s="212"/>
      <c r="L7" s="54" t="s">
        <v>3</v>
      </c>
      <c r="M7" s="212" t="s">
        <v>11</v>
      </c>
      <c r="N7" s="212"/>
      <c r="O7" s="213" t="s">
        <v>12</v>
      </c>
      <c r="P7" s="212"/>
      <c r="Q7" s="212"/>
      <c r="R7" s="212"/>
      <c r="S7" s="212"/>
      <c r="T7" s="212"/>
      <c r="U7" s="212" t="s">
        <v>13</v>
      </c>
      <c r="V7" s="212"/>
      <c r="W7" s="212"/>
      <c r="AD7" s="11"/>
      <c r="AE7" s="11"/>
      <c r="AF7" s="11"/>
      <c r="AG7" s="11"/>
      <c r="AH7" s="11"/>
      <c r="AI7" s="11"/>
      <c r="AJ7" s="11"/>
      <c r="AL7" s="396"/>
      <c r="AM7" s="201"/>
      <c r="AN7" s="198" t="s">
        <v>4</v>
      </c>
      <c r="AO7" s="198"/>
      <c r="AP7" s="397">
        <v>3</v>
      </c>
      <c r="AQ7" s="397"/>
      <c r="AR7" s="198" t="s">
        <v>5</v>
      </c>
      <c r="AS7" s="204"/>
    </row>
    <row r="8" spans="2:74" ht="13.9" customHeight="1" x14ac:dyDescent="0.15">
      <c r="B8" s="208"/>
      <c r="C8" s="208"/>
      <c r="D8" s="208"/>
      <c r="E8" s="208"/>
      <c r="F8" s="208"/>
      <c r="G8" s="208"/>
      <c r="H8" s="208"/>
      <c r="I8" s="208"/>
      <c r="J8" s="279" t="s">
        <v>92</v>
      </c>
      <c r="K8" s="281" t="s">
        <v>92</v>
      </c>
      <c r="L8" s="279" t="s">
        <v>93</v>
      </c>
      <c r="M8" s="303" t="s">
        <v>94</v>
      </c>
      <c r="N8" s="305" t="s">
        <v>95</v>
      </c>
      <c r="O8" s="279" t="s">
        <v>96</v>
      </c>
      <c r="P8" s="277" t="s">
        <v>97</v>
      </c>
      <c r="Q8" s="277" t="s">
        <v>92</v>
      </c>
      <c r="R8" s="277" t="s">
        <v>94</v>
      </c>
      <c r="S8" s="277" t="s">
        <v>96</v>
      </c>
      <c r="T8" s="305" t="s">
        <v>98</v>
      </c>
      <c r="U8" s="415">
        <f>報告書!U10</f>
        <v>0</v>
      </c>
      <c r="V8" s="418">
        <f>報告書!V10</f>
        <v>0</v>
      </c>
      <c r="W8" s="421">
        <f>報告書!W10</f>
        <v>0</v>
      </c>
      <c r="AD8" s="11"/>
      <c r="AE8" s="11"/>
      <c r="AF8" s="11"/>
      <c r="AG8" s="11"/>
      <c r="AH8" s="11"/>
      <c r="AI8" s="11"/>
      <c r="AJ8" s="11"/>
      <c r="AL8" s="215"/>
      <c r="AM8" s="202"/>
      <c r="AN8" s="199"/>
      <c r="AO8" s="199"/>
      <c r="AP8" s="398"/>
      <c r="AQ8" s="398"/>
      <c r="AR8" s="199"/>
      <c r="AS8" s="205"/>
    </row>
    <row r="9" spans="2:74" ht="9" customHeight="1" x14ac:dyDescent="0.15">
      <c r="B9" s="208"/>
      <c r="C9" s="208"/>
      <c r="D9" s="208"/>
      <c r="E9" s="208"/>
      <c r="F9" s="208"/>
      <c r="G9" s="208"/>
      <c r="H9" s="208"/>
      <c r="I9" s="208"/>
      <c r="J9" s="280"/>
      <c r="K9" s="282"/>
      <c r="L9" s="280"/>
      <c r="M9" s="304"/>
      <c r="N9" s="306"/>
      <c r="O9" s="280"/>
      <c r="P9" s="278"/>
      <c r="Q9" s="278"/>
      <c r="R9" s="278"/>
      <c r="S9" s="278"/>
      <c r="T9" s="306"/>
      <c r="U9" s="416"/>
      <c r="V9" s="419"/>
      <c r="W9" s="422"/>
      <c r="AD9" s="11"/>
      <c r="AE9" s="11"/>
      <c r="AF9" s="11"/>
      <c r="AG9" s="11"/>
      <c r="AH9" s="11"/>
      <c r="AI9" s="11"/>
      <c r="AJ9" s="11"/>
      <c r="AL9" s="216"/>
      <c r="AM9" s="203"/>
      <c r="AN9" s="200"/>
      <c r="AO9" s="200"/>
      <c r="AP9" s="399"/>
      <c r="AQ9" s="399"/>
      <c r="AR9" s="200"/>
      <c r="AS9" s="206"/>
    </row>
    <row r="10" spans="2:74" ht="6" customHeight="1" x14ac:dyDescent="0.15">
      <c r="B10" s="210"/>
      <c r="C10" s="210"/>
      <c r="D10" s="210"/>
      <c r="E10" s="210"/>
      <c r="F10" s="210"/>
      <c r="G10" s="210"/>
      <c r="H10" s="210"/>
      <c r="I10" s="210"/>
      <c r="J10" s="280"/>
      <c r="K10" s="282"/>
      <c r="L10" s="280"/>
      <c r="M10" s="304"/>
      <c r="N10" s="306"/>
      <c r="O10" s="280"/>
      <c r="P10" s="278"/>
      <c r="Q10" s="278"/>
      <c r="R10" s="278"/>
      <c r="S10" s="278"/>
      <c r="T10" s="306"/>
      <c r="U10" s="417"/>
      <c r="V10" s="420"/>
      <c r="W10" s="423"/>
    </row>
    <row r="11" spans="2:74" ht="15" customHeight="1" x14ac:dyDescent="0.15">
      <c r="B11" s="259" t="s">
        <v>31</v>
      </c>
      <c r="C11" s="260"/>
      <c r="D11" s="260"/>
      <c r="E11" s="260"/>
      <c r="F11" s="260"/>
      <c r="G11" s="260"/>
      <c r="H11" s="260"/>
      <c r="I11" s="261"/>
      <c r="J11" s="259" t="s">
        <v>6</v>
      </c>
      <c r="K11" s="260"/>
      <c r="L11" s="260"/>
      <c r="M11" s="260"/>
      <c r="N11" s="268"/>
      <c r="O11" s="271" t="s">
        <v>32</v>
      </c>
      <c r="P11" s="260"/>
      <c r="Q11" s="260"/>
      <c r="R11" s="260"/>
      <c r="S11" s="260"/>
      <c r="T11" s="260"/>
      <c r="U11" s="261"/>
      <c r="V11" s="55" t="s">
        <v>28</v>
      </c>
      <c r="W11" s="56"/>
      <c r="X11" s="56"/>
      <c r="Y11" s="274" t="s">
        <v>68</v>
      </c>
      <c r="Z11" s="274"/>
      <c r="AA11" s="274"/>
      <c r="AB11" s="274"/>
      <c r="AC11" s="274"/>
      <c r="AD11" s="274"/>
      <c r="AE11" s="274"/>
      <c r="AF11" s="274"/>
      <c r="AG11" s="274"/>
      <c r="AH11" s="274"/>
      <c r="AI11" s="56"/>
      <c r="AJ11" s="56"/>
      <c r="AK11" s="57"/>
      <c r="AL11" s="394" t="s">
        <v>40</v>
      </c>
      <c r="AM11" s="394"/>
      <c r="AN11" s="275" t="s">
        <v>69</v>
      </c>
      <c r="AO11" s="275"/>
      <c r="AP11" s="275"/>
      <c r="AQ11" s="275"/>
      <c r="AR11" s="275"/>
      <c r="AS11" s="276"/>
    </row>
    <row r="12" spans="2:74" ht="13.9" customHeight="1" x14ac:dyDescent="0.15">
      <c r="B12" s="262"/>
      <c r="C12" s="263"/>
      <c r="D12" s="263"/>
      <c r="E12" s="263"/>
      <c r="F12" s="263"/>
      <c r="G12" s="263"/>
      <c r="H12" s="263"/>
      <c r="I12" s="264"/>
      <c r="J12" s="262"/>
      <c r="K12" s="263"/>
      <c r="L12" s="263"/>
      <c r="M12" s="263"/>
      <c r="N12" s="269"/>
      <c r="O12" s="272"/>
      <c r="P12" s="263"/>
      <c r="Q12" s="263"/>
      <c r="R12" s="263"/>
      <c r="S12" s="263"/>
      <c r="T12" s="263"/>
      <c r="U12" s="264"/>
      <c r="V12" s="221" t="s">
        <v>7</v>
      </c>
      <c r="W12" s="222"/>
      <c r="X12" s="222"/>
      <c r="Y12" s="223"/>
      <c r="Z12" s="227" t="s">
        <v>16</v>
      </c>
      <c r="AA12" s="228"/>
      <c r="AB12" s="228"/>
      <c r="AC12" s="229"/>
      <c r="AD12" s="233" t="s">
        <v>17</v>
      </c>
      <c r="AE12" s="234"/>
      <c r="AF12" s="234"/>
      <c r="AG12" s="235"/>
      <c r="AH12" s="387" t="s">
        <v>34</v>
      </c>
      <c r="AI12" s="388"/>
      <c r="AJ12" s="388"/>
      <c r="AK12" s="389"/>
      <c r="AL12" s="385" t="s">
        <v>41</v>
      </c>
      <c r="AM12" s="385"/>
      <c r="AN12" s="249" t="s">
        <v>18</v>
      </c>
      <c r="AO12" s="250"/>
      <c r="AP12" s="250"/>
      <c r="AQ12" s="250"/>
      <c r="AR12" s="251"/>
      <c r="AS12" s="252"/>
      <c r="AY12" s="65" t="s">
        <v>59</v>
      </c>
      <c r="AZ12" s="65" t="s">
        <v>59</v>
      </c>
      <c r="BA12" s="65" t="s">
        <v>57</v>
      </c>
      <c r="BB12" s="253" t="s">
        <v>58</v>
      </c>
      <c r="BC12" s="254"/>
    </row>
    <row r="13" spans="2:74" ht="13.9" customHeight="1" x14ac:dyDescent="0.15">
      <c r="B13" s="265"/>
      <c r="C13" s="266"/>
      <c r="D13" s="266"/>
      <c r="E13" s="266"/>
      <c r="F13" s="266"/>
      <c r="G13" s="266"/>
      <c r="H13" s="266"/>
      <c r="I13" s="267"/>
      <c r="J13" s="265"/>
      <c r="K13" s="266"/>
      <c r="L13" s="266"/>
      <c r="M13" s="266"/>
      <c r="N13" s="270"/>
      <c r="O13" s="273"/>
      <c r="P13" s="266"/>
      <c r="Q13" s="266"/>
      <c r="R13" s="266"/>
      <c r="S13" s="266"/>
      <c r="T13" s="266"/>
      <c r="U13" s="267"/>
      <c r="V13" s="224"/>
      <c r="W13" s="225"/>
      <c r="X13" s="225"/>
      <c r="Y13" s="226"/>
      <c r="Z13" s="230"/>
      <c r="AA13" s="231"/>
      <c r="AB13" s="231"/>
      <c r="AC13" s="232"/>
      <c r="AD13" s="236"/>
      <c r="AE13" s="237"/>
      <c r="AF13" s="237"/>
      <c r="AG13" s="238"/>
      <c r="AH13" s="390"/>
      <c r="AI13" s="391"/>
      <c r="AJ13" s="391"/>
      <c r="AK13" s="392"/>
      <c r="AL13" s="386"/>
      <c r="AM13" s="386"/>
      <c r="AN13" s="255"/>
      <c r="AO13" s="255"/>
      <c r="AP13" s="255"/>
      <c r="AQ13" s="255"/>
      <c r="AR13" s="255"/>
      <c r="AS13" s="256"/>
      <c r="AY13" s="41"/>
      <c r="AZ13" s="42" t="s">
        <v>54</v>
      </c>
      <c r="BA13" s="42" t="s">
        <v>56</v>
      </c>
      <c r="BB13" s="66" t="s">
        <v>55</v>
      </c>
      <c r="BC13" s="42" t="s">
        <v>54</v>
      </c>
      <c r="BL13" s="21" t="s">
        <v>60</v>
      </c>
      <c r="BM13" s="21" t="s">
        <v>35</v>
      </c>
    </row>
    <row r="14" spans="2:74" ht="18" customHeight="1" x14ac:dyDescent="0.15">
      <c r="B14" s="283"/>
      <c r="C14" s="284"/>
      <c r="D14" s="284"/>
      <c r="E14" s="284"/>
      <c r="F14" s="284"/>
      <c r="G14" s="284"/>
      <c r="H14" s="284"/>
      <c r="I14" s="285"/>
      <c r="J14" s="283"/>
      <c r="K14" s="284"/>
      <c r="L14" s="284"/>
      <c r="M14" s="284"/>
      <c r="N14" s="289"/>
      <c r="O14" s="133"/>
      <c r="P14" s="60" t="s">
        <v>29</v>
      </c>
      <c r="Q14" s="135"/>
      <c r="R14" s="60" t="s">
        <v>1</v>
      </c>
      <c r="S14" s="137"/>
      <c r="T14" s="291" t="s">
        <v>86</v>
      </c>
      <c r="U14" s="291"/>
      <c r="V14" s="292"/>
      <c r="W14" s="293"/>
      <c r="X14" s="293"/>
      <c r="Y14" s="86" t="s">
        <v>8</v>
      </c>
      <c r="Z14" s="87"/>
      <c r="AA14" s="88"/>
      <c r="AB14" s="88"/>
      <c r="AC14" s="89" t="s">
        <v>8</v>
      </c>
      <c r="AD14" s="87"/>
      <c r="AE14" s="88"/>
      <c r="AF14" s="88"/>
      <c r="AG14" s="90" t="s">
        <v>8</v>
      </c>
      <c r="AH14" s="374">
        <f>V15+Z15-AD15</f>
        <v>0</v>
      </c>
      <c r="AI14" s="375"/>
      <c r="AJ14" s="375"/>
      <c r="AK14" s="376"/>
      <c r="AL14" s="94"/>
      <c r="AM14" s="95"/>
      <c r="AN14" s="294"/>
      <c r="AO14" s="295"/>
      <c r="AP14" s="295"/>
      <c r="AQ14" s="295"/>
      <c r="AR14" s="295"/>
      <c r="AS14" s="110" t="s">
        <v>8</v>
      </c>
      <c r="AV14" s="22" t="str">
        <f>IF(OR(O14="",Q14=""),"", IF(O14&lt;20,DATE(O14+118,Q14,IF(S14="",1,S14)),DATE(O14+88,Q14,IF(S14="",1,S14))))</f>
        <v/>
      </c>
      <c r="AW14" s="23" t="e">
        <f>IF(AV14&lt;=#REF!,"昔",IF(AV14&lt;=#REF!,"上",IF(AV14&lt;=#REF!,"中","下")))</f>
        <v>#REF!</v>
      </c>
      <c r="AX14" s="9" t="e">
        <f>IF(AV14&lt;=#REF!,5,IF(AV14&lt;=#REF!,7,IF(AV14&lt;=#REF!,9,11)))</f>
        <v>#REF!</v>
      </c>
      <c r="AY14" s="69"/>
      <c r="AZ14" s="70"/>
      <c r="BA14" s="71">
        <f>AN14</f>
        <v>0</v>
      </c>
      <c r="BB14" s="70"/>
      <c r="BC14" s="70"/>
      <c r="BO14" s="1" t="e">
        <f>IF(O14&lt;=VALUE(概算年度),O14+2018,O14+1988)</f>
        <v>#REF!</v>
      </c>
      <c r="BP14" s="1" t="e">
        <f>IF(BO14=2019,1)</f>
        <v>#REF!</v>
      </c>
      <c r="BQ14" s="3" t="e">
        <f>IF(BO14&lt;=2018,1)</f>
        <v>#REF!</v>
      </c>
      <c r="BR14" s="3" t="e">
        <f>IF(BO14&gt;=2020,1)</f>
        <v>#REF!</v>
      </c>
      <c r="BS14" s="3" t="e">
        <f>IF(AND(O14=31,Q14=1,O15=31),1,IF(AND(O14=31,Q14=2,O15=31),2,IF(AND(O14=31,Q14=3,O15=31),3,IF(AND(O14=31,Q14=4,O15=31),4,IF(AND(O14&gt;VALUE(概算年度),O14&lt;31,O15=31),5)))))</f>
        <v>#REF!</v>
      </c>
      <c r="BT14" s="3" t="b">
        <f>IF(OR(O14=31,O14=1),IF(AND(O15=1,OR(Q14=1,Q14=2,Q14=3,Q14=4,Q14=5)),1,IF(AND(O15=1,Q14=6),6,IF(AND(O15=1,Q14=7),7,IF(AND(O15=1,Q14=8),8,IF(AND(O15=1,Q14=9),9,IF(AND(O15=1,Q14=10),10,IF(AND(O15=1,Q14=11),11,IF(AND(O15=1,Q14=12),12)))))))),IF(O15=1,13))</f>
        <v>0</v>
      </c>
      <c r="BU14" s="3" t="e">
        <f>IF(AND(VALUE(概算年度)='報告書(別紙） (2)'!O14,VALUE(概算年度)='報告書(別紙） (2)'!O15),IF('報告書(別紙） (2)'!Q14=1,1,IF('報告書(別紙） (2)'!Q14=2,2,IF('報告書(別紙） (2)'!Q14=3,3))))</f>
        <v>#REF!</v>
      </c>
      <c r="BV14" s="3" t="e">
        <f>IF(BS14=1,"平31_1",IF(BS14=2,"平31_2",IF(BS14=3,"平31_3",IF(BS14=4,"平31_4",IF(BS14=5,"平31_1",IF(BT14=1,"_5月",IF(BT14=6,"_6月",IF(BT14=7,"_7月",IF(BT14=8,"_8月",IF(BT14=9,"_9月",IF(BT14=10,"_10月",IF(BT14=11,"_11月",IF(BT14=12,"_12月",IF(BT14=13,"_5月",IF(AND(O14=O15,O15&lt;&gt;VALUE(概算年度)),IF(Q14=1,"_1月",IF(Q14=2,"_2月",IF(Q14=3,"_3月",IF(Q14=4,"_4月",IF(Q14=5,"_5月",IF(Q14=6,"_6月",IF(Q14=7,"_7月",IF(Q14=8,"_8月",IF(Q14=9,"_9月",IF(Q14=10,"_10月",IF(Q14=11,"_11月",IF(Q14=12,"_12月")))))))))))),IF(BU14=1,"対象年1_3月",IF(BU14=2,"対象年2_3月",IF(BU14=3,"対象年3月",IF(O15=VALUE(概算年度),"対象年1_3月","_1月")))))))))))))))))))</f>
        <v>#REF!</v>
      </c>
    </row>
    <row r="15" spans="2:74" ht="18" customHeight="1" x14ac:dyDescent="0.15">
      <c r="B15" s="286"/>
      <c r="C15" s="287"/>
      <c r="D15" s="287"/>
      <c r="E15" s="287"/>
      <c r="F15" s="287"/>
      <c r="G15" s="287"/>
      <c r="H15" s="287"/>
      <c r="I15" s="288"/>
      <c r="J15" s="286"/>
      <c r="K15" s="287"/>
      <c r="L15" s="287"/>
      <c r="M15" s="287"/>
      <c r="N15" s="290"/>
      <c r="O15" s="134"/>
      <c r="P15" s="11" t="s">
        <v>0</v>
      </c>
      <c r="Q15" s="136"/>
      <c r="R15" s="11" t="s">
        <v>1</v>
      </c>
      <c r="S15" s="138"/>
      <c r="T15" s="297" t="s">
        <v>19</v>
      </c>
      <c r="U15" s="297"/>
      <c r="V15" s="307"/>
      <c r="W15" s="308"/>
      <c r="X15" s="308"/>
      <c r="Y15" s="309"/>
      <c r="Z15" s="411"/>
      <c r="AA15" s="412"/>
      <c r="AB15" s="412"/>
      <c r="AC15" s="412"/>
      <c r="AD15" s="411"/>
      <c r="AE15" s="412"/>
      <c r="AF15" s="412"/>
      <c r="AG15" s="413"/>
      <c r="AH15" s="380"/>
      <c r="AI15" s="381"/>
      <c r="AJ15" s="381"/>
      <c r="AK15" s="382"/>
      <c r="AL15" s="154"/>
      <c r="AM15" s="155"/>
      <c r="AN15" s="156"/>
      <c r="AO15" s="157"/>
      <c r="AP15" s="157"/>
      <c r="AQ15" s="157"/>
      <c r="AR15" s="157"/>
      <c r="AS15" s="98"/>
      <c r="AV15" s="22"/>
      <c r="AW15" s="23"/>
      <c r="AY15" s="44">
        <f>AH15</f>
        <v>0</v>
      </c>
      <c r="AZ15" s="43" t="e">
        <f>IF(AV14&lt;=#REF!,AH15,IF(AND(AV14&gt;=#REF!,AV14&lt;=#REF!),AH15*105/108,AH15))</f>
        <v>#REF!</v>
      </c>
      <c r="BA15" s="42"/>
      <c r="BB15" s="43">
        <f>IF($AL15="賃金で算定",0,INT(AY15*$AL15/100))</f>
        <v>0</v>
      </c>
      <c r="BC15" s="43" t="e">
        <f>IF(AY15=AZ15,BB15,AZ15*$AL15/100)</f>
        <v>#REF!</v>
      </c>
      <c r="BL15" s="21" t="e">
        <f>IF(AY15=AZ15,0,1)</f>
        <v>#REF!</v>
      </c>
      <c r="BM15" s="21" t="e">
        <f>IF(BL15=1,AL15,"")</f>
        <v>#REF!</v>
      </c>
    </row>
    <row r="16" spans="2:74" ht="18" customHeight="1" x14ac:dyDescent="0.15">
      <c r="B16" s="283"/>
      <c r="C16" s="284"/>
      <c r="D16" s="284"/>
      <c r="E16" s="284"/>
      <c r="F16" s="284"/>
      <c r="G16" s="284"/>
      <c r="H16" s="284"/>
      <c r="I16" s="285"/>
      <c r="J16" s="283"/>
      <c r="K16" s="284"/>
      <c r="L16" s="284"/>
      <c r="M16" s="284"/>
      <c r="N16" s="289"/>
      <c r="O16" s="133"/>
      <c r="P16" s="60" t="s">
        <v>29</v>
      </c>
      <c r="Q16" s="135"/>
      <c r="R16" s="60" t="s">
        <v>1</v>
      </c>
      <c r="S16" s="137"/>
      <c r="T16" s="291" t="s">
        <v>86</v>
      </c>
      <c r="U16" s="291"/>
      <c r="V16" s="383"/>
      <c r="W16" s="384"/>
      <c r="X16" s="384"/>
      <c r="Y16" s="141"/>
      <c r="Z16" s="111"/>
      <c r="AA16" s="112"/>
      <c r="AB16" s="112"/>
      <c r="AC16" s="112"/>
      <c r="AD16" s="111"/>
      <c r="AE16" s="112"/>
      <c r="AF16" s="112"/>
      <c r="AG16" s="113"/>
      <c r="AH16" s="374">
        <f t="shared" ref="AH16" si="0">V17+Z17-AD17</f>
        <v>0</v>
      </c>
      <c r="AI16" s="375"/>
      <c r="AJ16" s="375"/>
      <c r="AK16" s="376"/>
      <c r="AL16" s="94"/>
      <c r="AM16" s="95"/>
      <c r="AN16" s="294"/>
      <c r="AO16" s="295"/>
      <c r="AP16" s="295"/>
      <c r="AQ16" s="295"/>
      <c r="AR16" s="295"/>
      <c r="AS16" s="99"/>
      <c r="AV16" s="22" t="str">
        <f>IF(OR(O16="",Q16=""),"", IF(O16&lt;20,DATE(O16+118,Q16,IF(S16="",1,S16)),DATE(O16+88,Q16,IF(S16="",1,S16))))</f>
        <v/>
      </c>
      <c r="AW16" s="23" t="e">
        <f>IF(AV16&lt;=#REF!,"昔",IF(AV16&lt;=#REF!,"上",IF(AV16&lt;=#REF!,"中","下")))</f>
        <v>#REF!</v>
      </c>
      <c r="AX16" s="9" t="e">
        <f>IF(AV16&lt;=#REF!,5,IF(AV16&lt;=#REF!,7,IF(AV16&lt;=#REF!,9,11)))</f>
        <v>#REF!</v>
      </c>
      <c r="AY16" s="69"/>
      <c r="AZ16" s="70"/>
      <c r="BA16" s="71">
        <f t="shared" ref="BA16" si="1">AN16</f>
        <v>0</v>
      </c>
      <c r="BB16" s="70"/>
      <c r="BC16" s="70"/>
      <c r="BL16" s="21"/>
      <c r="BM16" s="21"/>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IF(AND(VALUE(概算年度)='報告書(別紙） (2)'!O16,VALUE(概算年度)='報告書(別紙） (2)'!O17),IF('報告書(別紙） (2)'!Q16=1,1,IF('報告書(別紙） (2)'!Q16=2,2,IF('報告書(別紙） (2)'!Q16=3,3))))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row>
    <row r="17" spans="2:74" ht="18" customHeight="1" x14ac:dyDescent="0.15">
      <c r="B17" s="286"/>
      <c r="C17" s="287"/>
      <c r="D17" s="287"/>
      <c r="E17" s="287"/>
      <c r="F17" s="287"/>
      <c r="G17" s="287"/>
      <c r="H17" s="287"/>
      <c r="I17" s="288"/>
      <c r="J17" s="286"/>
      <c r="K17" s="287"/>
      <c r="L17" s="287"/>
      <c r="M17" s="287"/>
      <c r="N17" s="290"/>
      <c r="O17" s="134"/>
      <c r="P17" s="11" t="s">
        <v>0</v>
      </c>
      <c r="Q17" s="136"/>
      <c r="R17" s="11" t="s">
        <v>1</v>
      </c>
      <c r="S17" s="138"/>
      <c r="T17" s="297" t="s">
        <v>19</v>
      </c>
      <c r="U17" s="297"/>
      <c r="V17" s="307"/>
      <c r="W17" s="308"/>
      <c r="X17" s="308"/>
      <c r="Y17" s="309"/>
      <c r="Z17" s="411"/>
      <c r="AA17" s="412"/>
      <c r="AB17" s="412"/>
      <c r="AC17" s="412"/>
      <c r="AD17" s="411"/>
      <c r="AE17" s="412"/>
      <c r="AF17" s="412"/>
      <c r="AG17" s="413"/>
      <c r="AH17" s="380"/>
      <c r="AI17" s="381"/>
      <c r="AJ17" s="381"/>
      <c r="AK17" s="382"/>
      <c r="AL17" s="154"/>
      <c r="AM17" s="155"/>
      <c r="AN17" s="156"/>
      <c r="AO17" s="157"/>
      <c r="AP17" s="157"/>
      <c r="AQ17" s="157"/>
      <c r="AR17" s="157"/>
      <c r="AS17" s="98"/>
      <c r="AV17" s="22"/>
      <c r="AW17" s="23"/>
      <c r="AY17" s="44">
        <f t="shared" ref="AY17" si="2">AH17</f>
        <v>0</v>
      </c>
      <c r="AZ17" s="43" t="e">
        <f>IF(AV16&lt;=#REF!,AH17,IF(AND(AV16&gt;=#REF!,AV16&lt;=#REF!),AH17*105/108,AH17))</f>
        <v>#REF!</v>
      </c>
      <c r="BA17" s="42"/>
      <c r="BB17" s="43">
        <f t="shared" ref="BB17" si="3">IF($AL17="賃金で算定",0,INT(AY17*$AL17/100))</f>
        <v>0</v>
      </c>
      <c r="BC17" s="43" t="e">
        <f>IF(AY17=AZ17,BB17,AZ17*$AL17/100)</f>
        <v>#REF!</v>
      </c>
      <c r="BL17" s="21" t="e">
        <f>IF(AY17=AZ17,0,1)</f>
        <v>#REF!</v>
      </c>
      <c r="BM17" s="21" t="e">
        <f>IF(BL17=1,AL17,"")</f>
        <v>#REF!</v>
      </c>
    </row>
    <row r="18" spans="2:74" ht="18" customHeight="1" x14ac:dyDescent="0.15">
      <c r="B18" s="283"/>
      <c r="C18" s="284"/>
      <c r="D18" s="284"/>
      <c r="E18" s="284"/>
      <c r="F18" s="284"/>
      <c r="G18" s="284"/>
      <c r="H18" s="284"/>
      <c r="I18" s="285"/>
      <c r="J18" s="283"/>
      <c r="K18" s="284"/>
      <c r="L18" s="284"/>
      <c r="M18" s="284"/>
      <c r="N18" s="289"/>
      <c r="O18" s="133"/>
      <c r="P18" s="60" t="s">
        <v>29</v>
      </c>
      <c r="Q18" s="135"/>
      <c r="R18" s="60" t="s">
        <v>1</v>
      </c>
      <c r="S18" s="137"/>
      <c r="T18" s="291" t="s">
        <v>86</v>
      </c>
      <c r="U18" s="291"/>
      <c r="V18" s="383"/>
      <c r="W18" s="384"/>
      <c r="X18" s="384"/>
      <c r="Y18" s="141"/>
      <c r="Z18" s="111"/>
      <c r="AA18" s="112"/>
      <c r="AB18" s="112"/>
      <c r="AC18" s="112"/>
      <c r="AD18" s="111"/>
      <c r="AE18" s="112"/>
      <c r="AF18" s="112"/>
      <c r="AG18" s="113"/>
      <c r="AH18" s="374">
        <f t="shared" ref="AH18" si="4">V19+Z19-AD19</f>
        <v>0</v>
      </c>
      <c r="AI18" s="375"/>
      <c r="AJ18" s="375"/>
      <c r="AK18" s="376"/>
      <c r="AL18" s="94"/>
      <c r="AM18" s="95"/>
      <c r="AN18" s="294"/>
      <c r="AO18" s="295"/>
      <c r="AP18" s="295"/>
      <c r="AQ18" s="295"/>
      <c r="AR18" s="295"/>
      <c r="AS18" s="99"/>
      <c r="AV18" s="22" t="str">
        <f>IF(OR(O18="",Q18=""),"", IF(O18&lt;20,DATE(O18+118,Q18,IF(S18="",1,S18)),DATE(O18+88,Q18,IF(S18="",1,S18))))</f>
        <v/>
      </c>
      <c r="AW18" s="23" t="e">
        <f>IF(AV18&lt;=#REF!,"昔",IF(AV18&lt;=#REF!,"上",IF(AV18&lt;=#REF!,"中","下")))</f>
        <v>#REF!</v>
      </c>
      <c r="AX18" s="9" t="e">
        <f>IF(AV18&lt;=#REF!,5,IF(AV18&lt;=#REF!,7,IF(AV18&lt;=#REF!,9,11)))</f>
        <v>#REF!</v>
      </c>
      <c r="AY18" s="69"/>
      <c r="AZ18" s="70"/>
      <c r="BA18" s="71">
        <f t="shared" ref="BA18" si="5">AN18</f>
        <v>0</v>
      </c>
      <c r="BB18" s="70"/>
      <c r="BC18" s="70"/>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IF(AND(VALUE(概算年度)='報告書(別紙） (2)'!O18,VALUE(概算年度)='報告書(別紙） (2)'!O19),IF('報告書(別紙） (2)'!Q18=1,1,IF('報告書(別紙） (2)'!Q18=2,2,IF('報告書(別紙） (2)'!Q18=3,3))))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x14ac:dyDescent="0.15">
      <c r="B19" s="286"/>
      <c r="C19" s="287"/>
      <c r="D19" s="287"/>
      <c r="E19" s="287"/>
      <c r="F19" s="287"/>
      <c r="G19" s="287"/>
      <c r="H19" s="287"/>
      <c r="I19" s="288"/>
      <c r="J19" s="286"/>
      <c r="K19" s="287"/>
      <c r="L19" s="287"/>
      <c r="M19" s="287"/>
      <c r="N19" s="290"/>
      <c r="O19" s="134"/>
      <c r="P19" s="11" t="s">
        <v>0</v>
      </c>
      <c r="Q19" s="136"/>
      <c r="R19" s="11" t="s">
        <v>1</v>
      </c>
      <c r="S19" s="138"/>
      <c r="T19" s="297" t="s">
        <v>19</v>
      </c>
      <c r="U19" s="297"/>
      <c r="V19" s="307"/>
      <c r="W19" s="308"/>
      <c r="X19" s="308"/>
      <c r="Y19" s="309"/>
      <c r="Z19" s="409"/>
      <c r="AA19" s="410"/>
      <c r="AB19" s="410"/>
      <c r="AC19" s="410"/>
      <c r="AD19" s="409"/>
      <c r="AE19" s="410"/>
      <c r="AF19" s="410"/>
      <c r="AG19" s="414"/>
      <c r="AH19" s="380"/>
      <c r="AI19" s="381"/>
      <c r="AJ19" s="381"/>
      <c r="AK19" s="382"/>
      <c r="AL19" s="154"/>
      <c r="AM19" s="155"/>
      <c r="AN19" s="156"/>
      <c r="AO19" s="157"/>
      <c r="AP19" s="157"/>
      <c r="AQ19" s="157"/>
      <c r="AR19" s="157"/>
      <c r="AS19" s="98"/>
      <c r="AV19" s="22"/>
      <c r="AW19" s="23"/>
      <c r="AY19" s="44">
        <f t="shared" ref="AY19" si="6">AH19</f>
        <v>0</v>
      </c>
      <c r="AZ19" s="43" t="e">
        <f>IF(AV18&lt;=#REF!,AH19,IF(AND(AV18&gt;=#REF!,AV18&lt;=#REF!),AH19*105/108,AH19))</f>
        <v>#REF!</v>
      </c>
      <c r="BA19" s="42"/>
      <c r="BB19" s="43">
        <f t="shared" ref="BB19" si="7">IF($AL19="賃金で算定",0,INT(AY19*$AL19/100))</f>
        <v>0</v>
      </c>
      <c r="BC19" s="43" t="e">
        <f>IF(AY19=AZ19,BB19,AZ19*$AL19/100)</f>
        <v>#REF!</v>
      </c>
      <c r="BL19" s="21" t="e">
        <f>IF(AY19=AZ19,0,1)</f>
        <v>#REF!</v>
      </c>
      <c r="BM19" s="21" t="e">
        <f>IF(BL19=1,AL19,"")</f>
        <v>#REF!</v>
      </c>
    </row>
    <row r="20" spans="2:74" ht="18" customHeight="1" x14ac:dyDescent="0.15">
      <c r="B20" s="283"/>
      <c r="C20" s="284"/>
      <c r="D20" s="284"/>
      <c r="E20" s="284"/>
      <c r="F20" s="284"/>
      <c r="G20" s="284"/>
      <c r="H20" s="284"/>
      <c r="I20" s="285"/>
      <c r="J20" s="283"/>
      <c r="K20" s="284"/>
      <c r="L20" s="284"/>
      <c r="M20" s="284"/>
      <c r="N20" s="289"/>
      <c r="O20" s="133"/>
      <c r="P20" s="60" t="s">
        <v>29</v>
      </c>
      <c r="Q20" s="135"/>
      <c r="R20" s="60" t="s">
        <v>1</v>
      </c>
      <c r="S20" s="137"/>
      <c r="T20" s="291" t="s">
        <v>86</v>
      </c>
      <c r="U20" s="291"/>
      <c r="V20" s="383"/>
      <c r="W20" s="384"/>
      <c r="X20" s="384"/>
      <c r="Y20" s="142"/>
      <c r="Z20" s="114"/>
      <c r="AA20" s="115"/>
      <c r="AB20" s="115"/>
      <c r="AC20" s="115"/>
      <c r="AD20" s="114"/>
      <c r="AE20" s="115"/>
      <c r="AF20" s="115"/>
      <c r="AG20" s="116"/>
      <c r="AH20" s="374">
        <f t="shared" ref="AH20" si="8">V21+Z21-AD21</f>
        <v>0</v>
      </c>
      <c r="AI20" s="375"/>
      <c r="AJ20" s="375"/>
      <c r="AK20" s="376"/>
      <c r="AL20" s="94"/>
      <c r="AM20" s="95"/>
      <c r="AN20" s="294"/>
      <c r="AO20" s="295"/>
      <c r="AP20" s="295"/>
      <c r="AQ20" s="295"/>
      <c r="AR20" s="295"/>
      <c r="AS20" s="99"/>
      <c r="AV20" s="22" t="str">
        <f>IF(OR(O20="",Q20=""),"", IF(O20&lt;20,DATE(O20+118,Q20,IF(S20="",1,S20)),DATE(O20+88,Q20,IF(S20="",1,S20))))</f>
        <v/>
      </c>
      <c r="AW20" s="23" t="e">
        <f>IF(AV20&lt;=#REF!,"昔",IF(AV20&lt;=#REF!,"上",IF(AV20&lt;=#REF!,"中","下")))</f>
        <v>#REF!</v>
      </c>
      <c r="AX20" s="9" t="e">
        <f>IF(AV20&lt;=#REF!,5,IF(AV20&lt;=#REF!,7,IF(AV20&lt;=#REF!,9,11)))</f>
        <v>#REF!</v>
      </c>
      <c r="AY20" s="69"/>
      <c r="AZ20" s="70"/>
      <c r="BA20" s="71">
        <f t="shared" ref="BA20" si="9">AN20</f>
        <v>0</v>
      </c>
      <c r="BB20" s="70"/>
      <c r="BC20" s="70"/>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IF(AND(VALUE(概算年度)='報告書(別紙） (2)'!O20,VALUE(概算年度)='報告書(別紙） (2)'!O21),IF('報告書(別紙） (2)'!Q20=1,1,IF('報告書(別紙） (2)'!Q20=2,2,IF('報告書(別紙） (2)'!Q20=3,3))))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286"/>
      <c r="C21" s="287"/>
      <c r="D21" s="287"/>
      <c r="E21" s="287"/>
      <c r="F21" s="287"/>
      <c r="G21" s="287"/>
      <c r="H21" s="287"/>
      <c r="I21" s="288"/>
      <c r="J21" s="286"/>
      <c r="K21" s="287"/>
      <c r="L21" s="287"/>
      <c r="M21" s="287"/>
      <c r="N21" s="290"/>
      <c r="O21" s="134"/>
      <c r="P21" s="11" t="s">
        <v>0</v>
      </c>
      <c r="Q21" s="136"/>
      <c r="R21" s="11" t="s">
        <v>1</v>
      </c>
      <c r="S21" s="138"/>
      <c r="T21" s="297" t="s">
        <v>19</v>
      </c>
      <c r="U21" s="297"/>
      <c r="V21" s="307"/>
      <c r="W21" s="308"/>
      <c r="X21" s="308"/>
      <c r="Y21" s="309"/>
      <c r="Z21" s="411"/>
      <c r="AA21" s="412"/>
      <c r="AB21" s="412"/>
      <c r="AC21" s="412"/>
      <c r="AD21" s="411"/>
      <c r="AE21" s="412"/>
      <c r="AF21" s="412"/>
      <c r="AG21" s="413"/>
      <c r="AH21" s="380"/>
      <c r="AI21" s="381"/>
      <c r="AJ21" s="381"/>
      <c r="AK21" s="382"/>
      <c r="AL21" s="154"/>
      <c r="AM21" s="155"/>
      <c r="AN21" s="156"/>
      <c r="AO21" s="157"/>
      <c r="AP21" s="157"/>
      <c r="AQ21" s="157"/>
      <c r="AR21" s="157"/>
      <c r="AS21" s="98"/>
      <c r="AV21" s="22"/>
      <c r="AW21" s="23"/>
      <c r="AY21" s="44">
        <f t="shared" ref="AY21" si="10">AH21</f>
        <v>0</v>
      </c>
      <c r="AZ21" s="43" t="e">
        <f>IF(AV20&lt;=#REF!,AH21,IF(AND(AV20&gt;=#REF!,AV20&lt;=#REF!),AH21*105/108,AH21))</f>
        <v>#REF!</v>
      </c>
      <c r="BA21" s="42"/>
      <c r="BB21" s="43">
        <f t="shared" ref="BB21" si="11">IF($AL21="賃金で算定",0,INT(AY21*$AL21/100))</f>
        <v>0</v>
      </c>
      <c r="BC21" s="43" t="e">
        <f>IF(AY21=AZ21,BB21,AZ21*$AL21/100)</f>
        <v>#REF!</v>
      </c>
      <c r="BL21" s="21" t="e">
        <f>IF(AY21=AZ21,0,1)</f>
        <v>#REF!</v>
      </c>
      <c r="BM21" s="21" t="e">
        <f>IF(BL21=1,AL21,"")</f>
        <v>#REF!</v>
      </c>
    </row>
    <row r="22" spans="2:74" ht="18" customHeight="1" x14ac:dyDescent="0.15">
      <c r="B22" s="283"/>
      <c r="C22" s="284"/>
      <c r="D22" s="284"/>
      <c r="E22" s="284"/>
      <c r="F22" s="284"/>
      <c r="G22" s="284"/>
      <c r="H22" s="284"/>
      <c r="I22" s="285"/>
      <c r="J22" s="283"/>
      <c r="K22" s="284"/>
      <c r="L22" s="284"/>
      <c r="M22" s="284"/>
      <c r="N22" s="289"/>
      <c r="O22" s="133"/>
      <c r="P22" s="60" t="s">
        <v>29</v>
      </c>
      <c r="Q22" s="135"/>
      <c r="R22" s="60" t="s">
        <v>1</v>
      </c>
      <c r="S22" s="137"/>
      <c r="T22" s="291" t="s">
        <v>86</v>
      </c>
      <c r="U22" s="291"/>
      <c r="V22" s="383"/>
      <c r="W22" s="384"/>
      <c r="X22" s="384"/>
      <c r="Y22" s="141"/>
      <c r="Z22" s="111"/>
      <c r="AA22" s="112"/>
      <c r="AB22" s="112"/>
      <c r="AC22" s="112"/>
      <c r="AD22" s="111"/>
      <c r="AE22" s="112"/>
      <c r="AF22" s="112"/>
      <c r="AG22" s="113"/>
      <c r="AH22" s="374">
        <f t="shared" ref="AH22" si="12">V23+Z23-AD23</f>
        <v>0</v>
      </c>
      <c r="AI22" s="375"/>
      <c r="AJ22" s="375"/>
      <c r="AK22" s="376"/>
      <c r="AL22" s="94"/>
      <c r="AM22" s="95"/>
      <c r="AN22" s="294"/>
      <c r="AO22" s="295"/>
      <c r="AP22" s="295"/>
      <c r="AQ22" s="295"/>
      <c r="AR22" s="295"/>
      <c r="AS22" s="99"/>
      <c r="AV22" s="22" t="str">
        <f>IF(OR(O22="",Q22=""),"", IF(O22&lt;20,DATE(O22+118,Q22,IF(S22="",1,S22)),DATE(O22+88,Q22,IF(S22="",1,S22))))</f>
        <v/>
      </c>
      <c r="AW22" s="23" t="e">
        <f>IF(AV22&lt;=#REF!,"昔",IF(AV22&lt;=#REF!,"上",IF(AV22&lt;=#REF!,"中","下")))</f>
        <v>#REF!</v>
      </c>
      <c r="AX22" s="9" t="e">
        <f>IF(AV22&lt;=#REF!,5,IF(AV22&lt;=#REF!,7,IF(AV22&lt;=#REF!,9,11)))</f>
        <v>#REF!</v>
      </c>
      <c r="AY22" s="69"/>
      <c r="AZ22" s="70"/>
      <c r="BA22" s="71">
        <f t="shared" ref="BA22" si="13">AN22</f>
        <v>0</v>
      </c>
      <c r="BB22" s="70"/>
      <c r="BC22" s="70"/>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IF(AND(VALUE(概算年度)='報告書(別紙） (2)'!O22,VALUE(概算年度)='報告書(別紙） (2)'!O23),IF('報告書(別紙） (2)'!Q22=1,1,IF('報告書(別紙） (2)'!Q22=2,2,IF('報告書(別紙） (2)'!Q22=3,3))))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286"/>
      <c r="C23" s="287"/>
      <c r="D23" s="287"/>
      <c r="E23" s="287"/>
      <c r="F23" s="287"/>
      <c r="G23" s="287"/>
      <c r="H23" s="287"/>
      <c r="I23" s="288"/>
      <c r="J23" s="286"/>
      <c r="K23" s="287"/>
      <c r="L23" s="287"/>
      <c r="M23" s="287"/>
      <c r="N23" s="290"/>
      <c r="O23" s="134"/>
      <c r="P23" s="11" t="s">
        <v>0</v>
      </c>
      <c r="Q23" s="136"/>
      <c r="R23" s="11" t="s">
        <v>1</v>
      </c>
      <c r="S23" s="138"/>
      <c r="T23" s="297" t="s">
        <v>19</v>
      </c>
      <c r="U23" s="297"/>
      <c r="V23" s="307"/>
      <c r="W23" s="308"/>
      <c r="X23" s="308"/>
      <c r="Y23" s="309"/>
      <c r="Z23" s="409"/>
      <c r="AA23" s="410"/>
      <c r="AB23" s="410"/>
      <c r="AC23" s="410"/>
      <c r="AD23" s="411"/>
      <c r="AE23" s="412"/>
      <c r="AF23" s="412"/>
      <c r="AG23" s="413"/>
      <c r="AH23" s="380"/>
      <c r="AI23" s="381"/>
      <c r="AJ23" s="381"/>
      <c r="AK23" s="382"/>
      <c r="AL23" s="154"/>
      <c r="AM23" s="155"/>
      <c r="AN23" s="156"/>
      <c r="AO23" s="157"/>
      <c r="AP23" s="157"/>
      <c r="AQ23" s="157"/>
      <c r="AR23" s="157"/>
      <c r="AS23" s="98"/>
      <c r="AV23" s="22"/>
      <c r="AW23" s="23"/>
      <c r="AY23" s="44">
        <f t="shared" ref="AY23" si="14">AH23</f>
        <v>0</v>
      </c>
      <c r="AZ23" s="43" t="e">
        <f>IF(AV22&lt;=#REF!,AH23,IF(AND(AV22&gt;=#REF!,AV22&lt;=#REF!),AH23*105/108,AH23))</f>
        <v>#REF!</v>
      </c>
      <c r="BA23" s="42"/>
      <c r="BB23" s="43">
        <f t="shared" ref="BB23" si="15">IF($AL23="賃金で算定",0,INT(AY23*$AL23/100))</f>
        <v>0</v>
      </c>
      <c r="BC23" s="43" t="e">
        <f>IF(AY23=AZ23,BB23,AZ23*$AL23/100)</f>
        <v>#REF!</v>
      </c>
      <c r="BL23" s="21" t="e">
        <f>IF(AY23=AZ23,0,1)</f>
        <v>#REF!</v>
      </c>
      <c r="BM23" s="21" t="e">
        <f>IF(BL23=1,AL23,"")</f>
        <v>#REF!</v>
      </c>
    </row>
    <row r="24" spans="2:74" ht="18" customHeight="1" x14ac:dyDescent="0.15">
      <c r="B24" s="283"/>
      <c r="C24" s="284"/>
      <c r="D24" s="284"/>
      <c r="E24" s="284"/>
      <c r="F24" s="284"/>
      <c r="G24" s="284"/>
      <c r="H24" s="284"/>
      <c r="I24" s="285"/>
      <c r="J24" s="283"/>
      <c r="K24" s="284"/>
      <c r="L24" s="284"/>
      <c r="M24" s="284"/>
      <c r="N24" s="289"/>
      <c r="O24" s="133"/>
      <c r="P24" s="60" t="s">
        <v>29</v>
      </c>
      <c r="Q24" s="135"/>
      <c r="R24" s="60" t="s">
        <v>1</v>
      </c>
      <c r="S24" s="137"/>
      <c r="T24" s="291" t="s">
        <v>86</v>
      </c>
      <c r="U24" s="291"/>
      <c r="V24" s="383"/>
      <c r="W24" s="384"/>
      <c r="X24" s="384"/>
      <c r="Y24" s="141"/>
      <c r="Z24" s="111"/>
      <c r="AA24" s="112"/>
      <c r="AB24" s="112"/>
      <c r="AC24" s="112"/>
      <c r="AD24" s="111"/>
      <c r="AE24" s="112"/>
      <c r="AF24" s="112"/>
      <c r="AG24" s="113"/>
      <c r="AH24" s="374">
        <f t="shared" ref="AH24" si="16">V25+Z25-AD25</f>
        <v>0</v>
      </c>
      <c r="AI24" s="375"/>
      <c r="AJ24" s="375"/>
      <c r="AK24" s="376"/>
      <c r="AL24" s="94"/>
      <c r="AM24" s="95"/>
      <c r="AN24" s="294"/>
      <c r="AO24" s="295"/>
      <c r="AP24" s="295"/>
      <c r="AQ24" s="295"/>
      <c r="AR24" s="295"/>
      <c r="AS24" s="99"/>
      <c r="AV24" s="22" t="str">
        <f>IF(OR(O24="",Q24=""),"", IF(O24&lt;20,DATE(O24+118,Q24,IF(S24="",1,S24)),DATE(O24+88,Q24,IF(S24="",1,S24))))</f>
        <v/>
      </c>
      <c r="AW24" s="23" t="e">
        <f>IF(AV24&lt;=#REF!,"昔",IF(AV24&lt;=#REF!,"上",IF(AV24&lt;=#REF!,"中","下")))</f>
        <v>#REF!</v>
      </c>
      <c r="AX24" s="9" t="e">
        <f>IF(AV24&lt;=#REF!,5,IF(AV24&lt;=#REF!,7,IF(AV24&lt;=#REF!,9,11)))</f>
        <v>#REF!</v>
      </c>
      <c r="AY24" s="69"/>
      <c r="AZ24" s="70"/>
      <c r="BA24" s="71">
        <f t="shared" ref="BA24" si="17">AN24</f>
        <v>0</v>
      </c>
      <c r="BB24" s="70"/>
      <c r="BC24" s="70"/>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IF(AND(VALUE(概算年度)='報告書(別紙） (2)'!O24,VALUE(概算年度)='報告書(別紙） (2)'!O25),IF('報告書(別紙） (2)'!Q24=1,1,IF('報告書(別紙） (2)'!Q24=2,2,IF('報告書(別紙） (2)'!Q24=3,3))))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286"/>
      <c r="C25" s="287"/>
      <c r="D25" s="287"/>
      <c r="E25" s="287"/>
      <c r="F25" s="287"/>
      <c r="G25" s="287"/>
      <c r="H25" s="287"/>
      <c r="I25" s="288"/>
      <c r="J25" s="286"/>
      <c r="K25" s="287"/>
      <c r="L25" s="287"/>
      <c r="M25" s="287"/>
      <c r="N25" s="290"/>
      <c r="O25" s="134"/>
      <c r="P25" s="11" t="s">
        <v>0</v>
      </c>
      <c r="Q25" s="136"/>
      <c r="R25" s="11" t="s">
        <v>1</v>
      </c>
      <c r="S25" s="138"/>
      <c r="T25" s="297" t="s">
        <v>19</v>
      </c>
      <c r="U25" s="297"/>
      <c r="V25" s="307"/>
      <c r="W25" s="308"/>
      <c r="X25" s="308"/>
      <c r="Y25" s="309"/>
      <c r="Z25" s="409"/>
      <c r="AA25" s="410"/>
      <c r="AB25" s="410"/>
      <c r="AC25" s="410"/>
      <c r="AD25" s="411"/>
      <c r="AE25" s="412"/>
      <c r="AF25" s="412"/>
      <c r="AG25" s="413"/>
      <c r="AH25" s="380"/>
      <c r="AI25" s="381"/>
      <c r="AJ25" s="381"/>
      <c r="AK25" s="382"/>
      <c r="AL25" s="154"/>
      <c r="AM25" s="155"/>
      <c r="AN25" s="156"/>
      <c r="AO25" s="157"/>
      <c r="AP25" s="157"/>
      <c r="AQ25" s="157"/>
      <c r="AR25" s="157"/>
      <c r="AS25" s="98"/>
      <c r="AV25" s="22"/>
      <c r="AW25" s="23"/>
      <c r="AY25" s="44">
        <f t="shared" ref="AY25" si="18">AH25</f>
        <v>0</v>
      </c>
      <c r="AZ25" s="43" t="e">
        <f>IF(AV24&lt;=#REF!,AH25,IF(AND(AV24&gt;=#REF!,AV24&lt;=#REF!),AH25*105/108,AH25))</f>
        <v>#REF!</v>
      </c>
      <c r="BA25" s="42"/>
      <c r="BB25" s="43">
        <f t="shared" ref="BB25" si="19">IF($AL25="賃金で算定",0,INT(AY25*$AL25/100))</f>
        <v>0</v>
      </c>
      <c r="BC25" s="43" t="e">
        <f>IF(AY25=AZ25,BB25,AZ25*$AL25/100)</f>
        <v>#REF!</v>
      </c>
      <c r="BL25" s="21" t="e">
        <f>IF(AY25=AZ25,0,1)</f>
        <v>#REF!</v>
      </c>
      <c r="BM25" s="21" t="e">
        <f>IF(BL25=1,AL25,"")</f>
        <v>#REF!</v>
      </c>
    </row>
    <row r="26" spans="2:74" ht="18" customHeight="1" x14ac:dyDescent="0.15">
      <c r="B26" s="283"/>
      <c r="C26" s="284"/>
      <c r="D26" s="284"/>
      <c r="E26" s="284"/>
      <c r="F26" s="284"/>
      <c r="G26" s="284"/>
      <c r="H26" s="284"/>
      <c r="I26" s="285"/>
      <c r="J26" s="283"/>
      <c r="K26" s="284"/>
      <c r="L26" s="284"/>
      <c r="M26" s="284"/>
      <c r="N26" s="289"/>
      <c r="O26" s="133"/>
      <c r="P26" s="60" t="s">
        <v>29</v>
      </c>
      <c r="Q26" s="135"/>
      <c r="R26" s="60" t="s">
        <v>1</v>
      </c>
      <c r="S26" s="137"/>
      <c r="T26" s="291" t="s">
        <v>86</v>
      </c>
      <c r="U26" s="291"/>
      <c r="V26" s="383"/>
      <c r="W26" s="384"/>
      <c r="X26" s="384"/>
      <c r="Y26" s="141"/>
      <c r="Z26" s="111"/>
      <c r="AA26" s="112"/>
      <c r="AB26" s="112"/>
      <c r="AC26" s="112"/>
      <c r="AD26" s="111"/>
      <c r="AE26" s="112"/>
      <c r="AF26" s="112"/>
      <c r="AG26" s="113"/>
      <c r="AH26" s="374">
        <f t="shared" ref="AH26" si="20">V27+Z27-AD27</f>
        <v>0</v>
      </c>
      <c r="AI26" s="375"/>
      <c r="AJ26" s="375"/>
      <c r="AK26" s="376"/>
      <c r="AL26" s="94"/>
      <c r="AM26" s="95"/>
      <c r="AN26" s="294"/>
      <c r="AO26" s="295"/>
      <c r="AP26" s="295"/>
      <c r="AQ26" s="295"/>
      <c r="AR26" s="295"/>
      <c r="AS26" s="99"/>
      <c r="AV26" s="22" t="str">
        <f>IF(OR(O26="",Q26=""),"", IF(O26&lt;20,DATE(O26+118,Q26,IF(S26="",1,S26)),DATE(O26+88,Q26,IF(S26="",1,S26))))</f>
        <v/>
      </c>
      <c r="AW26" s="23" t="e">
        <f>IF(AV26&lt;=#REF!,"昔",IF(AV26&lt;=#REF!,"上",IF(AV26&lt;=#REF!,"中","下")))</f>
        <v>#REF!</v>
      </c>
      <c r="AX26" s="9" t="e">
        <f>IF(AV26&lt;=#REF!,5,IF(AV26&lt;=#REF!,7,IF(AV26&lt;=#REF!,9,11)))</f>
        <v>#REF!</v>
      </c>
      <c r="AY26" s="69"/>
      <c r="AZ26" s="70"/>
      <c r="BA26" s="71">
        <f t="shared" ref="BA26" si="21">AN26</f>
        <v>0</v>
      </c>
      <c r="BB26" s="70"/>
      <c r="BC26" s="70"/>
      <c r="BO26" s="1" t="e">
        <f>IF(O26&lt;=VALUE(概算年度),O26+2018,O26+1988)</f>
        <v>#REF!</v>
      </c>
      <c r="BP26" s="1" t="e">
        <f>IF(BO26=2019,1)</f>
        <v>#REF!</v>
      </c>
      <c r="BQ26" s="3" t="e">
        <f>IF(BO26&lt;=2018,1)</f>
        <v>#REF!</v>
      </c>
      <c r="BR26" s="3" t="e">
        <f>IF(BO26&gt;=2020,1)</f>
        <v>#REF!</v>
      </c>
      <c r="BS26" s="3" t="e">
        <f>IF(AND(O26=31,Q26=1,O27=31),1,IF(AND(O26=31,Q26=2,O27=31),2,IF(AND(O26=31,Q26=3,O27=31),3,IF(AND(O26=31,Q26=4,O27=31),4,IF(AND(O26&gt;VALUE(概算年度),O26&lt;31,O27=31),5)))))</f>
        <v>#REF!</v>
      </c>
      <c r="BT26" s="3" t="b">
        <f>IF(OR(O26=31,O26=1),IF(AND(O27=1,OR(Q26=1,Q26=2,Q26=3,Q26=4,Q26=5)),1,IF(AND(O27=1,Q26=6),6,IF(AND(O27=1,Q26=7),7,IF(AND(O27=1,Q26=8),8,IF(AND(O27=1,Q26=9),9,IF(AND(O27=1,Q26=10),10,IF(AND(O27=1,Q26=11),11,IF(AND(O27=1,Q26=12),12)))))))),IF(O27=1,13))</f>
        <v>0</v>
      </c>
      <c r="BU26" s="3" t="e">
        <f>IF(AND(VALUE(概算年度)='報告書(別紙） (2)'!O26,VALUE(概算年度)='報告書(別紙） (2)'!O27),IF('報告書(別紙） (2)'!Q26=1,1,IF('報告書(別紙） (2)'!Q26=2,2,IF('報告書(別紙） (2)'!Q26=3,3))))</f>
        <v>#REF!</v>
      </c>
      <c r="BV26" s="3" t="e">
        <f>IF(BS26=1,"平31_1",IF(BS26=2,"平31_2",IF(BS26=3,"平31_3",IF(BS26=4,"平31_4",IF(BS26=5,"平31_1",IF(BT26=1,"_5月",IF(BT26=6,"_6月",IF(BT26=7,"_7月",IF(BT26=8,"_8月",IF(BT26=9,"_9月",IF(BT26=10,"_10月",IF(BT26=11,"_11月",IF(BT26=12,"_12月",IF(BT26=13,"_5月",IF(AND(O26=O27,O27&lt;&gt;VALUE(概算年度)),IF(Q26=1,"_1月",IF(Q26=2,"_2月",IF(Q26=3,"_3月",IF(Q26=4,"_4月",IF(Q26=5,"_5月",IF(Q26=6,"_6月",IF(Q26=7,"_7月",IF(Q26=8,"_8月",IF(Q26=9,"_9月",IF(Q26=10,"_10月",IF(Q26=11,"_11月",IF(Q26=12,"_12月")))))))))))),IF(BU26=1,"対象年1_3月",IF(BU26=2,"対象年2_3月",IF(BU26=3,"対象年3月",IF(O27=VALUE(概算年度),"対象年1_3月","_1月")))))))))))))))))))</f>
        <v>#REF!</v>
      </c>
    </row>
    <row r="27" spans="2:74" ht="18" customHeight="1" x14ac:dyDescent="0.15">
      <c r="B27" s="286"/>
      <c r="C27" s="287"/>
      <c r="D27" s="287"/>
      <c r="E27" s="287"/>
      <c r="F27" s="287"/>
      <c r="G27" s="287"/>
      <c r="H27" s="287"/>
      <c r="I27" s="288"/>
      <c r="J27" s="286"/>
      <c r="K27" s="287"/>
      <c r="L27" s="287"/>
      <c r="M27" s="287"/>
      <c r="N27" s="290"/>
      <c r="O27" s="134"/>
      <c r="P27" s="11" t="s">
        <v>0</v>
      </c>
      <c r="Q27" s="136"/>
      <c r="R27" s="11" t="s">
        <v>1</v>
      </c>
      <c r="S27" s="138"/>
      <c r="T27" s="297" t="s">
        <v>19</v>
      </c>
      <c r="U27" s="297"/>
      <c r="V27" s="307"/>
      <c r="W27" s="308"/>
      <c r="X27" s="308"/>
      <c r="Y27" s="309"/>
      <c r="Z27" s="409"/>
      <c r="AA27" s="410"/>
      <c r="AB27" s="410"/>
      <c r="AC27" s="410"/>
      <c r="AD27" s="411"/>
      <c r="AE27" s="412"/>
      <c r="AF27" s="412"/>
      <c r="AG27" s="413"/>
      <c r="AH27" s="380"/>
      <c r="AI27" s="381"/>
      <c r="AJ27" s="381"/>
      <c r="AK27" s="382"/>
      <c r="AL27" s="154"/>
      <c r="AM27" s="155"/>
      <c r="AN27" s="156"/>
      <c r="AO27" s="157"/>
      <c r="AP27" s="157"/>
      <c r="AQ27" s="157"/>
      <c r="AR27" s="157"/>
      <c r="AS27" s="98"/>
      <c r="AV27" s="22"/>
      <c r="AW27" s="23"/>
      <c r="AY27" s="44">
        <f t="shared" ref="AY27" si="22">AH27</f>
        <v>0</v>
      </c>
      <c r="AZ27" s="43" t="e">
        <f>IF(AV26&lt;=#REF!,AH27,IF(AND(AV26&gt;=#REF!,AV26&lt;=#REF!),AH27*105/108,AH27))</f>
        <v>#REF!</v>
      </c>
      <c r="BA27" s="42"/>
      <c r="BB27" s="43">
        <f t="shared" ref="BB27" si="23">IF($AL27="賃金で算定",0,INT(AY27*$AL27/100))</f>
        <v>0</v>
      </c>
      <c r="BC27" s="43" t="e">
        <f>IF(AY27=AZ27,BB27,AZ27*$AL27/100)</f>
        <v>#REF!</v>
      </c>
      <c r="BL27" s="21" t="e">
        <f>IF(AY27=AZ27,0,1)</f>
        <v>#REF!</v>
      </c>
      <c r="BM27" s="21" t="e">
        <f>IF(BL27=1,AL27,"")</f>
        <v>#REF!</v>
      </c>
    </row>
    <row r="28" spans="2:74" ht="18" customHeight="1" x14ac:dyDescent="0.15">
      <c r="B28" s="283"/>
      <c r="C28" s="284"/>
      <c r="D28" s="284"/>
      <c r="E28" s="284"/>
      <c r="F28" s="284"/>
      <c r="G28" s="284"/>
      <c r="H28" s="284"/>
      <c r="I28" s="285"/>
      <c r="J28" s="283"/>
      <c r="K28" s="284"/>
      <c r="L28" s="284"/>
      <c r="M28" s="284"/>
      <c r="N28" s="289"/>
      <c r="O28" s="133"/>
      <c r="P28" s="60" t="s">
        <v>29</v>
      </c>
      <c r="Q28" s="135"/>
      <c r="R28" s="60" t="s">
        <v>1</v>
      </c>
      <c r="S28" s="137"/>
      <c r="T28" s="291" t="s">
        <v>86</v>
      </c>
      <c r="U28" s="291"/>
      <c r="V28" s="383"/>
      <c r="W28" s="384"/>
      <c r="X28" s="384"/>
      <c r="Y28" s="141"/>
      <c r="Z28" s="111"/>
      <c r="AA28" s="112"/>
      <c r="AB28" s="112"/>
      <c r="AC28" s="112"/>
      <c r="AD28" s="111"/>
      <c r="AE28" s="112"/>
      <c r="AF28" s="112"/>
      <c r="AG28" s="113"/>
      <c r="AH28" s="374">
        <f t="shared" ref="AH28" si="24">V29+Z29-AD29</f>
        <v>0</v>
      </c>
      <c r="AI28" s="375"/>
      <c r="AJ28" s="375"/>
      <c r="AK28" s="376"/>
      <c r="AL28" s="94"/>
      <c r="AM28" s="95"/>
      <c r="AN28" s="294"/>
      <c r="AO28" s="295"/>
      <c r="AP28" s="295"/>
      <c r="AQ28" s="295"/>
      <c r="AR28" s="295"/>
      <c r="AS28" s="99"/>
      <c r="AV28" s="22" t="str">
        <f>IF(OR(O28="",Q28=""),"", IF(O28&lt;20,DATE(O28+118,Q28,IF(S28="",1,S28)),DATE(O28+88,Q28,IF(S28="",1,S28))))</f>
        <v/>
      </c>
      <c r="AW28" s="23" t="e">
        <f>IF(AV28&lt;=#REF!,"昔",IF(AV28&lt;=#REF!,"上",IF(AV28&lt;=#REF!,"中","下")))</f>
        <v>#REF!</v>
      </c>
      <c r="AX28" s="9" t="e">
        <f>IF(AV28&lt;=#REF!,5,IF(AV28&lt;=#REF!,7,IF(AV28&lt;=#REF!,9,11)))</f>
        <v>#REF!</v>
      </c>
      <c r="AY28" s="69"/>
      <c r="AZ28" s="70"/>
      <c r="BA28" s="71">
        <f t="shared" ref="BA28" si="25">AN28</f>
        <v>0</v>
      </c>
      <c r="BB28" s="70"/>
      <c r="BC28" s="70"/>
      <c r="BO28" s="1" t="e">
        <f>IF(O28&lt;=VALUE(概算年度),O28+2018,O28+1988)</f>
        <v>#REF!</v>
      </c>
      <c r="BP28" s="1" t="e">
        <f>IF(BO28=2019,1)</f>
        <v>#REF!</v>
      </c>
      <c r="BQ28" s="3" t="e">
        <f>IF(BO28&lt;=2018,1)</f>
        <v>#REF!</v>
      </c>
      <c r="BR28" s="3" t="e">
        <f>IF(BO28&gt;=2020,1)</f>
        <v>#REF!</v>
      </c>
      <c r="BS28" s="3" t="e">
        <f>IF(AND(O28=31,Q28=1,O29=31),1,IF(AND(O28=31,Q28=2,O29=31),2,IF(AND(O28=31,Q28=3,O29=31),3,IF(AND(O28=31,Q28=4,O29=31),4,IF(AND(O28&gt;VALUE(概算年度),O28&lt;31,O29=31),5)))))</f>
        <v>#REF!</v>
      </c>
      <c r="BT28" s="3" t="b">
        <f>IF(OR(O28=31,O28=1),IF(AND(O29=1,OR(Q28=1,Q28=2,Q28=3,Q28=4,Q28=5)),1,IF(AND(O29=1,Q28=6),6,IF(AND(O29=1,Q28=7),7,IF(AND(O29=1,Q28=8),8,IF(AND(O29=1,Q28=9),9,IF(AND(O29=1,Q28=10),10,IF(AND(O29=1,Q28=11),11,IF(AND(O29=1,Q28=12),12)))))))),IF(O29=1,13))</f>
        <v>0</v>
      </c>
      <c r="BU28" s="3" t="e">
        <f>IF(AND(VALUE(概算年度)='報告書(別紙） (2)'!O28,VALUE(概算年度)='報告書(別紙） (2)'!O29),IF('報告書(別紙） (2)'!Q28=1,1,IF('報告書(別紙） (2)'!Q28=2,2,IF('報告書(別紙） (2)'!Q28=3,3))))</f>
        <v>#REF!</v>
      </c>
      <c r="BV28" s="3" t="e">
        <f>IF(BS28=1,"平31_1",IF(BS28=2,"平31_2",IF(BS28=3,"平31_3",IF(BS28=4,"平31_4",IF(BS28=5,"平31_1",IF(BT28=1,"_5月",IF(BT28=6,"_6月",IF(BT28=7,"_7月",IF(BT28=8,"_8月",IF(BT28=9,"_9月",IF(BT28=10,"_10月",IF(BT28=11,"_11月",IF(BT28=12,"_12月",IF(BT28=13,"_5月",IF(AND(O28=O29,O29&lt;&gt;VALUE(概算年度)),IF(Q28=1,"_1月",IF(Q28=2,"_2月",IF(Q28=3,"_3月",IF(Q28=4,"_4月",IF(Q28=5,"_5月",IF(Q28=6,"_6月",IF(Q28=7,"_7月",IF(Q28=8,"_8月",IF(Q28=9,"_9月",IF(Q28=10,"_10月",IF(Q28=11,"_11月",IF(Q28=12,"_12月")))))))))))),IF(BU28=1,"対象年1_3月",IF(BU28=2,"対象年2_3月",IF(BU28=3,"対象年3月",IF(O29=VALUE(概算年度),"対象年1_3月","_1月")))))))))))))))))))</f>
        <v>#REF!</v>
      </c>
    </row>
    <row r="29" spans="2:74" ht="18" customHeight="1" x14ac:dyDescent="0.15">
      <c r="B29" s="286"/>
      <c r="C29" s="287"/>
      <c r="D29" s="287"/>
      <c r="E29" s="287"/>
      <c r="F29" s="287"/>
      <c r="G29" s="287"/>
      <c r="H29" s="287"/>
      <c r="I29" s="288"/>
      <c r="J29" s="286"/>
      <c r="K29" s="287"/>
      <c r="L29" s="287"/>
      <c r="M29" s="287"/>
      <c r="N29" s="290"/>
      <c r="O29" s="134"/>
      <c r="P29" s="11" t="s">
        <v>0</v>
      </c>
      <c r="Q29" s="136"/>
      <c r="R29" s="11" t="s">
        <v>1</v>
      </c>
      <c r="S29" s="138"/>
      <c r="T29" s="297" t="s">
        <v>19</v>
      </c>
      <c r="U29" s="297"/>
      <c r="V29" s="307"/>
      <c r="W29" s="308"/>
      <c r="X29" s="308"/>
      <c r="Y29" s="309"/>
      <c r="Z29" s="409"/>
      <c r="AA29" s="410"/>
      <c r="AB29" s="410"/>
      <c r="AC29" s="410"/>
      <c r="AD29" s="411"/>
      <c r="AE29" s="412"/>
      <c r="AF29" s="412"/>
      <c r="AG29" s="413"/>
      <c r="AH29" s="380"/>
      <c r="AI29" s="381"/>
      <c r="AJ29" s="381"/>
      <c r="AK29" s="382"/>
      <c r="AL29" s="154"/>
      <c r="AM29" s="155"/>
      <c r="AN29" s="156"/>
      <c r="AO29" s="157"/>
      <c r="AP29" s="157"/>
      <c r="AQ29" s="157"/>
      <c r="AR29" s="157"/>
      <c r="AS29" s="98"/>
      <c r="AV29" s="22"/>
      <c r="AW29" s="23"/>
      <c r="AY29" s="44">
        <f t="shared" ref="AY29" si="26">AH29</f>
        <v>0</v>
      </c>
      <c r="AZ29" s="43" t="e">
        <f>IF(AV28&lt;=#REF!,AH29,IF(AND(AV28&gt;=#REF!,AV28&lt;=#REF!),AH29*105/108,AH29))</f>
        <v>#REF!</v>
      </c>
      <c r="BA29" s="42"/>
      <c r="BB29" s="43">
        <f t="shared" ref="BB29" si="27">IF($AL29="賃金で算定",0,INT(AY29*$AL29/100))</f>
        <v>0</v>
      </c>
      <c r="BC29" s="43" t="e">
        <f>IF(AY29=AZ29,BB29,AZ29*$AL29/100)</f>
        <v>#REF!</v>
      </c>
      <c r="BL29" s="21" t="e">
        <f>IF(AY29=AZ29,0,1)</f>
        <v>#REF!</v>
      </c>
      <c r="BM29" s="21" t="e">
        <f>IF(BL29=1,AL29,"")</f>
        <v>#REF!</v>
      </c>
    </row>
    <row r="30" spans="2:74" ht="18" customHeight="1" x14ac:dyDescent="0.15">
      <c r="B30" s="283"/>
      <c r="C30" s="284"/>
      <c r="D30" s="284"/>
      <c r="E30" s="284"/>
      <c r="F30" s="284"/>
      <c r="G30" s="284"/>
      <c r="H30" s="284"/>
      <c r="I30" s="285"/>
      <c r="J30" s="283"/>
      <c r="K30" s="284"/>
      <c r="L30" s="284"/>
      <c r="M30" s="284"/>
      <c r="N30" s="289"/>
      <c r="O30" s="133"/>
      <c r="P30" s="60" t="s">
        <v>29</v>
      </c>
      <c r="Q30" s="135"/>
      <c r="R30" s="60" t="s">
        <v>1</v>
      </c>
      <c r="S30" s="137"/>
      <c r="T30" s="291" t="s">
        <v>86</v>
      </c>
      <c r="U30" s="291"/>
      <c r="V30" s="383"/>
      <c r="W30" s="384"/>
      <c r="X30" s="384"/>
      <c r="Y30" s="141"/>
      <c r="Z30" s="111"/>
      <c r="AA30" s="112"/>
      <c r="AB30" s="112"/>
      <c r="AC30" s="112"/>
      <c r="AD30" s="111"/>
      <c r="AE30" s="112"/>
      <c r="AF30" s="112"/>
      <c r="AG30" s="113"/>
      <c r="AH30" s="374">
        <f t="shared" ref="AH30" si="28">V31+Z31-AD31</f>
        <v>0</v>
      </c>
      <c r="AI30" s="375"/>
      <c r="AJ30" s="375"/>
      <c r="AK30" s="376"/>
      <c r="AL30" s="94"/>
      <c r="AM30" s="95"/>
      <c r="AN30" s="294"/>
      <c r="AO30" s="295"/>
      <c r="AP30" s="295"/>
      <c r="AQ30" s="295"/>
      <c r="AR30" s="295"/>
      <c r="AS30" s="99"/>
      <c r="AV30" s="22" t="str">
        <f>IF(OR(O30="",Q30=""),"", IF(O30&lt;20,DATE(O30+118,Q30,IF(S30="",1,S30)),DATE(O30+88,Q30,IF(S30="",1,S30))))</f>
        <v/>
      </c>
      <c r="AW30" s="23" t="e">
        <f>IF(AV30&lt;=#REF!,"昔",IF(AV30&lt;=#REF!,"上",IF(AV30&lt;=#REF!,"中","下")))</f>
        <v>#REF!</v>
      </c>
      <c r="AX30" s="9" t="e">
        <f>IF(AV30&lt;=#REF!,5,IF(AV30&lt;=#REF!,7,IF(AV30&lt;=#REF!,9,11)))</f>
        <v>#REF!</v>
      </c>
      <c r="AY30" s="69"/>
      <c r="AZ30" s="70"/>
      <c r="BA30" s="71">
        <f t="shared" ref="BA30" si="29">AN30</f>
        <v>0</v>
      </c>
      <c r="BB30" s="70"/>
      <c r="BC30" s="70"/>
      <c r="BO30" s="1" t="e">
        <f>IF(O30&lt;=VALUE(概算年度),O30+2018,O30+1988)</f>
        <v>#REF!</v>
      </c>
      <c r="BP30" s="1" t="e">
        <f>IF(BO30=2019,1)</f>
        <v>#REF!</v>
      </c>
      <c r="BQ30" s="3" t="e">
        <f>IF(BO30&lt;=2018,1)</f>
        <v>#REF!</v>
      </c>
      <c r="BR30" s="3" t="e">
        <f>IF(BO30&gt;=2020,1)</f>
        <v>#REF!</v>
      </c>
      <c r="BS30" s="3" t="e">
        <f>IF(AND(O30=31,Q30=1,O31=31),1,IF(AND(O30=31,Q30=2,O31=31),2,IF(AND(O30=31,Q30=3,O31=31),3,IF(AND(O30=31,Q30=4,O31=31),4,IF(AND(O30&gt;VALUE(概算年度),O30&lt;31,O31=31),5)))))</f>
        <v>#REF!</v>
      </c>
      <c r="BT30" s="3" t="b">
        <f>IF(OR(O30=31,O30=1),IF(AND(O31=1,OR(Q30=1,Q30=2,Q30=3,Q30=4,Q30=5)),1,IF(AND(O31=1,Q30=6),6,IF(AND(O31=1,Q30=7),7,IF(AND(O31=1,Q30=8),8,IF(AND(O31=1,Q30=9),9,IF(AND(O31=1,Q30=10),10,IF(AND(O31=1,Q30=11),11,IF(AND(O31=1,Q30=12),12)))))))),IF(O31=1,13))</f>
        <v>0</v>
      </c>
      <c r="BU30" s="3" t="e">
        <f>IF(AND(VALUE(概算年度)='報告書(別紙） (2)'!O30,VALUE(概算年度)='報告書(別紙） (2)'!O31),IF('報告書(別紙） (2)'!Q30=1,1,IF('報告書(別紙） (2)'!Q30=2,2,IF('報告書(別紙） (2)'!Q30=3,3))))</f>
        <v>#REF!</v>
      </c>
      <c r="BV30" s="3" t="e">
        <f>IF(BS30=1,"平31_1",IF(BS30=2,"平31_2",IF(BS30=3,"平31_3",IF(BS30=4,"平31_4",IF(BS30=5,"平31_1",IF(BT30=1,"_5月",IF(BT30=6,"_6月",IF(BT30=7,"_7月",IF(BT30=8,"_8月",IF(BT30=9,"_9月",IF(BT30=10,"_10月",IF(BT30=11,"_11月",IF(BT30=12,"_12月",IF(BT30=13,"_5月",IF(AND(O30=O31,O31&lt;&gt;VALUE(概算年度)),IF(Q30=1,"_1月",IF(Q30=2,"_2月",IF(Q30=3,"_3月",IF(Q30=4,"_4月",IF(Q30=5,"_5月",IF(Q30=6,"_6月",IF(Q30=7,"_7月",IF(Q30=8,"_8月",IF(Q30=9,"_9月",IF(Q30=10,"_10月",IF(Q30=11,"_11月",IF(Q30=12,"_12月")))))))))))),IF(BU30=1,"対象年1_3月",IF(BU30=2,"対象年2_3月",IF(BU30=3,"対象年3月",IF(O31=VALUE(概算年度),"対象年1_3月","_1月")))))))))))))))))))</f>
        <v>#REF!</v>
      </c>
    </row>
    <row r="31" spans="2:74" ht="18" customHeight="1" x14ac:dyDescent="0.15">
      <c r="B31" s="286"/>
      <c r="C31" s="287"/>
      <c r="D31" s="287"/>
      <c r="E31" s="287"/>
      <c r="F31" s="287"/>
      <c r="G31" s="287"/>
      <c r="H31" s="287"/>
      <c r="I31" s="288"/>
      <c r="J31" s="286"/>
      <c r="K31" s="287"/>
      <c r="L31" s="287"/>
      <c r="M31" s="287"/>
      <c r="N31" s="290"/>
      <c r="O31" s="134"/>
      <c r="P31" s="11" t="s">
        <v>0</v>
      </c>
      <c r="Q31" s="136"/>
      <c r="R31" s="11" t="s">
        <v>1</v>
      </c>
      <c r="S31" s="138"/>
      <c r="T31" s="297" t="s">
        <v>19</v>
      </c>
      <c r="U31" s="297"/>
      <c r="V31" s="307"/>
      <c r="W31" s="308"/>
      <c r="X31" s="308"/>
      <c r="Y31" s="309"/>
      <c r="Z31" s="409"/>
      <c r="AA31" s="410"/>
      <c r="AB31" s="410"/>
      <c r="AC31" s="410"/>
      <c r="AD31" s="411"/>
      <c r="AE31" s="412"/>
      <c r="AF31" s="412"/>
      <c r="AG31" s="413"/>
      <c r="AH31" s="380"/>
      <c r="AI31" s="381"/>
      <c r="AJ31" s="381"/>
      <c r="AK31" s="382"/>
      <c r="AL31" s="154"/>
      <c r="AM31" s="155"/>
      <c r="AN31" s="156"/>
      <c r="AO31" s="157"/>
      <c r="AP31" s="157"/>
      <c r="AQ31" s="157"/>
      <c r="AR31" s="157"/>
      <c r="AS31" s="98"/>
      <c r="AV31" s="22"/>
      <c r="AW31" s="23"/>
      <c r="AY31" s="44">
        <f t="shared" ref="AY31" si="30">AH31</f>
        <v>0</v>
      </c>
      <c r="AZ31" s="43" t="e">
        <f>IF(AV30&lt;=#REF!,AH31,IF(AND(AV30&gt;=#REF!,AV30&lt;=#REF!),AH31*105/108,AH31))</f>
        <v>#REF!</v>
      </c>
      <c r="BA31" s="42"/>
      <c r="BB31" s="43">
        <f t="shared" ref="BB31" si="31">IF($AL31="賃金で算定",0,INT(AY31*$AL31/100))</f>
        <v>0</v>
      </c>
      <c r="BC31" s="43" t="e">
        <f>IF(AY31=AZ31,BB31,AZ31*$AL31/100)</f>
        <v>#REF!</v>
      </c>
      <c r="BL31" s="21" t="e">
        <f>IF(AY31=AZ31,0,1)</f>
        <v>#REF!</v>
      </c>
      <c r="BM31" s="21" t="e">
        <f>IF(BL31=1,AL31,"")</f>
        <v>#REF!</v>
      </c>
    </row>
    <row r="32" spans="2:74" ht="18" customHeight="1" x14ac:dyDescent="0.15">
      <c r="B32" s="211" t="s">
        <v>70</v>
      </c>
      <c r="C32" s="317"/>
      <c r="D32" s="317"/>
      <c r="E32" s="318"/>
      <c r="F32" s="371"/>
      <c r="G32" s="326"/>
      <c r="H32" s="326"/>
      <c r="I32" s="326"/>
      <c r="J32" s="326"/>
      <c r="K32" s="326"/>
      <c r="L32" s="326"/>
      <c r="M32" s="326"/>
      <c r="N32" s="327"/>
      <c r="O32" s="211" t="s">
        <v>65</v>
      </c>
      <c r="P32" s="317"/>
      <c r="Q32" s="317"/>
      <c r="R32" s="317"/>
      <c r="S32" s="317"/>
      <c r="T32" s="317"/>
      <c r="U32" s="318"/>
      <c r="V32" s="374">
        <f>SUM(V14:Y31)</f>
        <v>0</v>
      </c>
      <c r="W32" s="375"/>
      <c r="X32" s="375"/>
      <c r="Y32" s="376"/>
      <c r="Z32" s="374">
        <f t="shared" ref="Z32" si="32">SUM(Z14:AC31)</f>
        <v>0</v>
      </c>
      <c r="AA32" s="375"/>
      <c r="AB32" s="375"/>
      <c r="AC32" s="376"/>
      <c r="AD32" s="374">
        <f t="shared" ref="AD32" si="33">SUM(AD14:AG31)</f>
        <v>0</v>
      </c>
      <c r="AE32" s="375"/>
      <c r="AF32" s="375"/>
      <c r="AG32" s="376"/>
      <c r="AH32" s="374">
        <f t="shared" ref="AH32" si="34">SUM(AH14:AK31)</f>
        <v>0</v>
      </c>
      <c r="AI32" s="375"/>
      <c r="AJ32" s="375"/>
      <c r="AK32" s="376"/>
      <c r="AL32" s="100"/>
      <c r="AM32" s="101"/>
      <c r="AN32" s="294"/>
      <c r="AO32" s="295"/>
      <c r="AP32" s="295"/>
      <c r="AQ32" s="295"/>
      <c r="AR32" s="295"/>
      <c r="AS32" s="102"/>
      <c r="AW32" s="23"/>
      <c r="AY32" s="69"/>
      <c r="AZ32" s="79"/>
      <c r="BA32" s="80">
        <f>BA14+BA16+BA18+BA20+BA22+BA24+BA26+BA28+BA30</f>
        <v>0</v>
      </c>
      <c r="BB32" s="71">
        <f>BB15+BB17+BB19+BB21+BB23+BB25+BB27+BB29+BB31</f>
        <v>0</v>
      </c>
      <c r="BC32" s="71">
        <f>SUMIF(BL15:BL31,0,BC15:BC31)+ROUNDDOWN(ROUNDDOWN(BL32*105/108,0)*BM32/100,0)</f>
        <v>0</v>
      </c>
      <c r="BL32" s="21">
        <f>SUMIF(BL15:BL31,1,AH15:AK31)</f>
        <v>0</v>
      </c>
      <c r="BM32" s="21">
        <f>IF(COUNT(BM15:BM31)=0,0,SUM(BM15:BM31)/COUNT(BM15:BM31))</f>
        <v>0</v>
      </c>
      <c r="BV32" s="3"/>
    </row>
    <row r="33" spans="1:77" ht="18" customHeight="1" x14ac:dyDescent="0.15">
      <c r="B33" s="319"/>
      <c r="C33" s="320"/>
      <c r="D33" s="320"/>
      <c r="E33" s="321"/>
      <c r="F33" s="372"/>
      <c r="G33" s="329"/>
      <c r="H33" s="329"/>
      <c r="I33" s="329"/>
      <c r="J33" s="329"/>
      <c r="K33" s="329"/>
      <c r="L33" s="329"/>
      <c r="M33" s="329"/>
      <c r="N33" s="330"/>
      <c r="O33" s="319"/>
      <c r="P33" s="320"/>
      <c r="Q33" s="320"/>
      <c r="R33" s="320"/>
      <c r="S33" s="320"/>
      <c r="T33" s="320"/>
      <c r="U33" s="321"/>
      <c r="V33" s="377"/>
      <c r="W33" s="378"/>
      <c r="X33" s="378"/>
      <c r="Y33" s="379"/>
      <c r="Z33" s="377"/>
      <c r="AA33" s="378"/>
      <c r="AB33" s="378"/>
      <c r="AC33" s="379"/>
      <c r="AD33" s="377"/>
      <c r="AE33" s="378"/>
      <c r="AF33" s="378"/>
      <c r="AG33" s="379"/>
      <c r="AH33" s="377"/>
      <c r="AI33" s="378"/>
      <c r="AJ33" s="378"/>
      <c r="AK33" s="379"/>
      <c r="AL33" s="103"/>
      <c r="AM33" s="104"/>
      <c r="AN33" s="333"/>
      <c r="AO33" s="158"/>
      <c r="AP33" s="158"/>
      <c r="AQ33" s="158"/>
      <c r="AR33" s="158"/>
      <c r="AS33" s="104"/>
      <c r="AW33" s="23"/>
      <c r="AY33" s="81">
        <f>AY15+AY17+AY19+AY21+AY23+AY25+AY27+AY29+AY31</f>
        <v>0</v>
      </c>
      <c r="AZ33" s="82"/>
      <c r="BA33" s="82"/>
      <c r="BB33" s="83">
        <f>BB32</f>
        <v>0</v>
      </c>
      <c r="BC33" s="84"/>
    </row>
    <row r="34" spans="1:77" ht="18" customHeight="1" x14ac:dyDescent="0.15">
      <c r="B34" s="322"/>
      <c r="C34" s="323"/>
      <c r="D34" s="323"/>
      <c r="E34" s="324"/>
      <c r="F34" s="373"/>
      <c r="G34" s="331"/>
      <c r="H34" s="331"/>
      <c r="I34" s="331"/>
      <c r="J34" s="331"/>
      <c r="K34" s="331"/>
      <c r="L34" s="331"/>
      <c r="M34" s="331"/>
      <c r="N34" s="332"/>
      <c r="O34" s="322"/>
      <c r="P34" s="323"/>
      <c r="Q34" s="323"/>
      <c r="R34" s="323"/>
      <c r="S34" s="323"/>
      <c r="T34" s="323"/>
      <c r="U34" s="324"/>
      <c r="V34" s="380"/>
      <c r="W34" s="381"/>
      <c r="X34" s="381"/>
      <c r="Y34" s="382"/>
      <c r="Z34" s="380"/>
      <c r="AA34" s="381"/>
      <c r="AB34" s="381"/>
      <c r="AC34" s="382"/>
      <c r="AD34" s="380"/>
      <c r="AE34" s="381"/>
      <c r="AF34" s="381"/>
      <c r="AG34" s="382"/>
      <c r="AH34" s="380"/>
      <c r="AI34" s="381"/>
      <c r="AJ34" s="381"/>
      <c r="AK34" s="382"/>
      <c r="AL34" s="97"/>
      <c r="AM34" s="106"/>
      <c r="AN34" s="156"/>
      <c r="AO34" s="157"/>
      <c r="AP34" s="157"/>
      <c r="AQ34" s="157"/>
      <c r="AR34" s="157"/>
      <c r="AS34" s="106"/>
      <c r="AU34" s="31"/>
      <c r="AW34" s="23"/>
      <c r="AY34" s="46"/>
      <c r="AZ34" s="47" t="e">
        <f>IF(AZ15+AZ17+AZ19+AZ21+AZ23+AZ25+AZ27+AZ29+AZ31=AY33,0,ROUNDDOWN(AZ15+AZ17+AZ19+AZ21+AZ23+AZ25+AZ27+AZ29+AZ31,0))</f>
        <v>#REF!</v>
      </c>
      <c r="BA34" s="45"/>
      <c r="BB34" s="45"/>
      <c r="BC34" s="47">
        <f>IF(BC32=BB33,0,BC32)</f>
        <v>0</v>
      </c>
    </row>
    <row r="35" spans="1:77" s="9" customFormat="1" ht="18"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t="str">
        <f>IF(AND($F32="",$V32+$V33&gt;0),"事業の種類を選択してください。","")</f>
        <v/>
      </c>
      <c r="AE35" s="1"/>
      <c r="AF35" s="1"/>
      <c r="AG35" s="1"/>
      <c r="AH35" s="1"/>
      <c r="AI35" s="1"/>
      <c r="AJ35" s="1"/>
      <c r="AK35" s="1"/>
      <c r="AL35" s="1"/>
      <c r="AM35" s="1"/>
      <c r="AN35" s="365">
        <f>IF(AN32=0,0,AN32+IF(AN34=0,AN33,AN34))</f>
        <v>0</v>
      </c>
      <c r="AO35" s="365"/>
      <c r="AP35" s="365"/>
      <c r="AQ35" s="365"/>
      <c r="AR35" s="365"/>
      <c r="AS35" s="1"/>
      <c r="AT35" s="1"/>
      <c r="AU35" s="1"/>
      <c r="AV35" s="1"/>
      <c r="AW35" s="23"/>
      <c r="BD35" s="21"/>
      <c r="BE35" s="21"/>
      <c r="BF35" s="1"/>
      <c r="BG35" s="1"/>
      <c r="BH35" s="1"/>
      <c r="BI35" s="1"/>
      <c r="BJ35" s="1"/>
      <c r="BK35" s="1"/>
      <c r="BL35" s="1"/>
      <c r="BM35" s="1"/>
      <c r="BN35" s="1"/>
      <c r="BO35" s="1"/>
      <c r="BP35" s="1"/>
      <c r="BQ35" s="1"/>
      <c r="BR35" s="1"/>
      <c r="BS35" s="1"/>
      <c r="BT35" s="1"/>
      <c r="BU35" s="1"/>
      <c r="BV35" s="1"/>
      <c r="BW35" s="1"/>
      <c r="BX35" s="1"/>
      <c r="BY35" s="1"/>
    </row>
  </sheetData>
  <sheetProtection selectLockedCells="1"/>
  <dataConsolidate/>
  <mergeCells count="157">
    <mergeCell ref="AR7:AS9"/>
    <mergeCell ref="J8:J10"/>
    <mergeCell ref="K8:K10"/>
    <mergeCell ref="L8:L10"/>
    <mergeCell ref="M8:M10"/>
    <mergeCell ref="N8:N10"/>
    <mergeCell ref="AM3:AP4"/>
    <mergeCell ref="B7:I10"/>
    <mergeCell ref="J7:K7"/>
    <mergeCell ref="M7:N7"/>
    <mergeCell ref="O7:T7"/>
    <mergeCell ref="U7:W7"/>
    <mergeCell ref="AL7:AM9"/>
    <mergeCell ref="AN7:AO9"/>
    <mergeCell ref="AP7:AQ9"/>
    <mergeCell ref="S8:S10"/>
    <mergeCell ref="T8:T10"/>
    <mergeCell ref="U8:U10"/>
    <mergeCell ref="V8:V10"/>
    <mergeCell ref="W8:W10"/>
    <mergeCell ref="O8:O10"/>
    <mergeCell ref="P8:P10"/>
    <mergeCell ref="Q8:Q10"/>
    <mergeCell ref="R8:R10"/>
    <mergeCell ref="B16:I17"/>
    <mergeCell ref="J16:N17"/>
    <mergeCell ref="T16:U16"/>
    <mergeCell ref="V16:X16"/>
    <mergeCell ref="AH16:AK17"/>
    <mergeCell ref="AD12:AG13"/>
    <mergeCell ref="AH12:AK13"/>
    <mergeCell ref="BB12:BC12"/>
    <mergeCell ref="AN13:AS13"/>
    <mergeCell ref="B14:I15"/>
    <mergeCell ref="J14:N15"/>
    <mergeCell ref="T14:U14"/>
    <mergeCell ref="V14:X14"/>
    <mergeCell ref="AH14:AK15"/>
    <mergeCell ref="AN14:AR14"/>
    <mergeCell ref="T15:U15"/>
    <mergeCell ref="V15:Y15"/>
    <mergeCell ref="B11:I13"/>
    <mergeCell ref="J11:N13"/>
    <mergeCell ref="O11:U13"/>
    <mergeCell ref="Y11:AH11"/>
    <mergeCell ref="AL11:AM11"/>
    <mergeCell ref="AN11:AS11"/>
    <mergeCell ref="V12:Y13"/>
    <mergeCell ref="Z12:AC13"/>
    <mergeCell ref="AL12:AM13"/>
    <mergeCell ref="AN12:AS12"/>
    <mergeCell ref="Z19:AC19"/>
    <mergeCell ref="AD19:AG19"/>
    <mergeCell ref="T17:U17"/>
    <mergeCell ref="V17:Y17"/>
    <mergeCell ref="Z17:AC17"/>
    <mergeCell ref="AD17:AG17"/>
    <mergeCell ref="AL17:AM17"/>
    <mergeCell ref="AN17:AR17"/>
    <mergeCell ref="Z15:AC15"/>
    <mergeCell ref="AD15:AG15"/>
    <mergeCell ref="AL15:AM15"/>
    <mergeCell ref="AN15:AR15"/>
    <mergeCell ref="AN16:AR16"/>
    <mergeCell ref="B22:I23"/>
    <mergeCell ref="J22:N23"/>
    <mergeCell ref="T22:U22"/>
    <mergeCell ref="V22:X22"/>
    <mergeCell ref="AH22:AK23"/>
    <mergeCell ref="AN22:AR22"/>
    <mergeCell ref="AL19:AM19"/>
    <mergeCell ref="AN19:AR19"/>
    <mergeCell ref="B20:I21"/>
    <mergeCell ref="J20:N21"/>
    <mergeCell ref="T20:U20"/>
    <mergeCell ref="V20:X20"/>
    <mergeCell ref="AH20:AK21"/>
    <mergeCell ref="AN20:AR20"/>
    <mergeCell ref="T21:U21"/>
    <mergeCell ref="V21:Y21"/>
    <mergeCell ref="B18:I19"/>
    <mergeCell ref="J18:N19"/>
    <mergeCell ref="T18:U18"/>
    <mergeCell ref="V18:X18"/>
    <mergeCell ref="AH18:AK19"/>
    <mergeCell ref="AN18:AR18"/>
    <mergeCell ref="T19:U19"/>
    <mergeCell ref="V19:Y19"/>
    <mergeCell ref="Z25:AC25"/>
    <mergeCell ref="AD25:AG25"/>
    <mergeCell ref="T23:U23"/>
    <mergeCell ref="V23:Y23"/>
    <mergeCell ref="Z23:AC23"/>
    <mergeCell ref="AD23:AG23"/>
    <mergeCell ref="AL23:AM23"/>
    <mergeCell ref="AN23:AR23"/>
    <mergeCell ref="Z21:AC21"/>
    <mergeCell ref="AD21:AG21"/>
    <mergeCell ref="AL21:AM21"/>
    <mergeCell ref="AN21:AR21"/>
    <mergeCell ref="B28:I29"/>
    <mergeCell ref="J28:N29"/>
    <mergeCell ref="T28:U28"/>
    <mergeCell ref="V28:X28"/>
    <mergeCell ref="AH28:AK29"/>
    <mergeCell ref="AN28:AR28"/>
    <mergeCell ref="AL25:AM25"/>
    <mergeCell ref="AN25:AR25"/>
    <mergeCell ref="B26:I27"/>
    <mergeCell ref="J26:N27"/>
    <mergeCell ref="T26:U26"/>
    <mergeCell ref="V26:X26"/>
    <mergeCell ref="AH26:AK27"/>
    <mergeCell ref="AN26:AR26"/>
    <mergeCell ref="T27:U27"/>
    <mergeCell ref="V27:Y27"/>
    <mergeCell ref="B24:I25"/>
    <mergeCell ref="J24:N25"/>
    <mergeCell ref="T24:U24"/>
    <mergeCell ref="V24:X24"/>
    <mergeCell ref="AH24:AK25"/>
    <mergeCell ref="AN24:AR24"/>
    <mergeCell ref="T25:U25"/>
    <mergeCell ref="V25:Y25"/>
    <mergeCell ref="T29:U29"/>
    <mergeCell ref="V29:Y29"/>
    <mergeCell ref="Z29:AC29"/>
    <mergeCell ref="AD29:AG29"/>
    <mergeCell ref="AL29:AM29"/>
    <mergeCell ref="AN29:AR29"/>
    <mergeCell ref="Z27:AC27"/>
    <mergeCell ref="AD27:AG27"/>
    <mergeCell ref="AL27:AM27"/>
    <mergeCell ref="AN27:AR27"/>
    <mergeCell ref="AN33:AR33"/>
    <mergeCell ref="AN34:AR34"/>
    <mergeCell ref="AN35:AR35"/>
    <mergeCell ref="AL31:AM31"/>
    <mergeCell ref="AN31:AR31"/>
    <mergeCell ref="B32:E34"/>
    <mergeCell ref="F32:N34"/>
    <mergeCell ref="O32:U34"/>
    <mergeCell ref="V32:Y34"/>
    <mergeCell ref="Z32:AC34"/>
    <mergeCell ref="AD32:AG34"/>
    <mergeCell ref="AH32:AK34"/>
    <mergeCell ref="AN32:AR32"/>
    <mergeCell ref="B30:I31"/>
    <mergeCell ref="J30:N31"/>
    <mergeCell ref="T30:U30"/>
    <mergeCell ref="V30:X30"/>
    <mergeCell ref="AH30:AK31"/>
    <mergeCell ref="AN30:AR30"/>
    <mergeCell ref="T31:U31"/>
    <mergeCell ref="V31:Y31"/>
    <mergeCell ref="Z31:AC31"/>
    <mergeCell ref="AD31:AG31"/>
  </mergeCells>
  <phoneticPr fontId="2"/>
  <dataValidations count="1">
    <dataValidation type="list" allowBlank="1" showInputMessage="1" showErrorMessage="1" sqref="AM3:AP4" xr:uid="{4E6EC541-4CCF-498B-B3DB-1BE1BD45D2F4}">
      <formula1>"事業主控,提出用"</formula1>
    </dataValidation>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8604E-C0FB-4E44-B0F6-B2A322244574}">
  <sheetPr>
    <tabColor indexed="50"/>
  </sheetPr>
  <dimension ref="A1:BY35"/>
  <sheetViews>
    <sheetView showGridLines="0" showZeros="0" zoomScale="80" zoomScaleNormal="80" zoomScaleSheetLayoutView="80" workbookViewId="0">
      <selection activeCell="U8" sqref="U8:U10"/>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9" hidden="1" customWidth="1"/>
    <col min="56" max="57" width="3.625" style="21"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2:74" ht="5.25" customHeight="1" x14ac:dyDescent="0.15">
      <c r="X1" s="3"/>
      <c r="Y1" s="3"/>
    </row>
    <row r="2" spans="2:74" ht="17.25" customHeight="1" x14ac:dyDescent="0.15">
      <c r="B2" s="2" t="s">
        <v>30</v>
      </c>
      <c r="S2" s="9"/>
      <c r="T2" s="9"/>
      <c r="U2" s="9"/>
      <c r="V2" s="9"/>
      <c r="W2" s="9"/>
      <c r="AL2" s="24"/>
    </row>
    <row r="3" spans="2:74" ht="12.75" customHeight="1" x14ac:dyDescent="0.15">
      <c r="M3" s="25"/>
      <c r="N3" s="25"/>
      <c r="O3" s="25"/>
      <c r="P3" s="25"/>
      <c r="Q3" s="25"/>
      <c r="R3" s="25"/>
      <c r="S3" s="25"/>
      <c r="T3" s="26"/>
      <c r="U3" s="26"/>
      <c r="V3" s="26"/>
      <c r="W3" s="26"/>
      <c r="X3" s="26"/>
      <c r="Y3" s="26"/>
      <c r="Z3" s="26"/>
      <c r="AA3" s="25"/>
      <c r="AB3" s="25"/>
      <c r="AC3" s="25"/>
      <c r="AL3" s="24"/>
      <c r="AM3" s="143" t="s">
        <v>91</v>
      </c>
      <c r="AN3" s="144"/>
      <c r="AO3" s="144"/>
      <c r="AP3" s="145"/>
      <c r="AZ3" s="1"/>
    </row>
    <row r="4" spans="2:74" ht="12.75" customHeight="1" x14ac:dyDescent="0.15">
      <c r="M4" s="25"/>
      <c r="N4" s="25"/>
      <c r="O4" s="25"/>
      <c r="P4" s="25"/>
      <c r="Q4" s="25"/>
      <c r="R4" s="25"/>
      <c r="S4" s="25"/>
      <c r="T4" s="26"/>
      <c r="U4" s="26"/>
      <c r="V4" s="26"/>
      <c r="W4" s="26"/>
      <c r="X4" s="26"/>
      <c r="Y4" s="26"/>
      <c r="Z4" s="26"/>
      <c r="AA4" s="25"/>
      <c r="AB4" s="25"/>
      <c r="AC4" s="25"/>
      <c r="AL4" s="24"/>
      <c r="AM4" s="146"/>
      <c r="AN4" s="147"/>
      <c r="AO4" s="147"/>
      <c r="AP4" s="148"/>
    </row>
    <row r="5" spans="2:74" ht="12.75" customHeight="1" x14ac:dyDescent="0.15">
      <c r="M5" s="25"/>
      <c r="N5" s="25"/>
      <c r="O5" s="25"/>
      <c r="P5" s="25"/>
      <c r="Q5" s="25"/>
      <c r="R5" s="25"/>
      <c r="S5" s="25"/>
      <c r="T5" s="25"/>
      <c r="U5" s="25"/>
      <c r="V5" s="25"/>
      <c r="W5" s="25"/>
      <c r="X5" s="25"/>
      <c r="Y5" s="25"/>
      <c r="Z5" s="25"/>
      <c r="AA5" s="25"/>
      <c r="AB5" s="25"/>
      <c r="AC5" s="25"/>
      <c r="AL5" s="24"/>
      <c r="AM5" s="53"/>
      <c r="AN5" s="53"/>
    </row>
    <row r="6" spans="2:74" ht="6" customHeight="1" x14ac:dyDescent="0.15">
      <c r="M6" s="25"/>
      <c r="N6" s="25"/>
      <c r="O6" s="25"/>
      <c r="P6" s="25"/>
      <c r="Q6" s="25"/>
      <c r="R6" s="25"/>
      <c r="S6" s="25"/>
      <c r="T6" s="25"/>
      <c r="U6" s="25"/>
      <c r="V6" s="25"/>
      <c r="W6" s="25"/>
      <c r="X6" s="25"/>
      <c r="Y6" s="25"/>
      <c r="Z6" s="25"/>
      <c r="AA6" s="25"/>
      <c r="AB6" s="25"/>
      <c r="AC6" s="25"/>
      <c r="AL6" s="24"/>
      <c r="AM6" s="24"/>
    </row>
    <row r="7" spans="2:74" ht="12.75" customHeight="1" x14ac:dyDescent="0.15">
      <c r="B7" s="207" t="s">
        <v>2</v>
      </c>
      <c r="C7" s="208"/>
      <c r="D7" s="208"/>
      <c r="E7" s="208"/>
      <c r="F7" s="208"/>
      <c r="G7" s="208"/>
      <c r="H7" s="208"/>
      <c r="I7" s="208"/>
      <c r="J7" s="212" t="s">
        <v>10</v>
      </c>
      <c r="K7" s="212"/>
      <c r="L7" s="54" t="s">
        <v>3</v>
      </c>
      <c r="M7" s="212" t="s">
        <v>11</v>
      </c>
      <c r="N7" s="212"/>
      <c r="O7" s="213" t="s">
        <v>12</v>
      </c>
      <c r="P7" s="212"/>
      <c r="Q7" s="212"/>
      <c r="R7" s="212"/>
      <c r="S7" s="212"/>
      <c r="T7" s="212"/>
      <c r="U7" s="212" t="s">
        <v>13</v>
      </c>
      <c r="V7" s="212"/>
      <c r="W7" s="212"/>
      <c r="AD7" s="11"/>
      <c r="AE7" s="11"/>
      <c r="AF7" s="11"/>
      <c r="AG7" s="11"/>
      <c r="AH7" s="11"/>
      <c r="AI7" s="11"/>
      <c r="AJ7" s="11"/>
      <c r="AL7" s="396"/>
      <c r="AM7" s="201"/>
      <c r="AN7" s="198" t="s">
        <v>4</v>
      </c>
      <c r="AO7" s="198"/>
      <c r="AP7" s="397">
        <v>4</v>
      </c>
      <c r="AQ7" s="397"/>
      <c r="AR7" s="198" t="s">
        <v>5</v>
      </c>
      <c r="AS7" s="204"/>
    </row>
    <row r="8" spans="2:74" ht="13.9" customHeight="1" x14ac:dyDescent="0.15">
      <c r="B8" s="208"/>
      <c r="C8" s="208"/>
      <c r="D8" s="208"/>
      <c r="E8" s="208"/>
      <c r="F8" s="208"/>
      <c r="G8" s="208"/>
      <c r="H8" s="208"/>
      <c r="I8" s="208"/>
      <c r="J8" s="279" t="s">
        <v>92</v>
      </c>
      <c r="K8" s="281" t="s">
        <v>92</v>
      </c>
      <c r="L8" s="279" t="s">
        <v>93</v>
      </c>
      <c r="M8" s="303" t="s">
        <v>94</v>
      </c>
      <c r="N8" s="305" t="s">
        <v>95</v>
      </c>
      <c r="O8" s="279" t="s">
        <v>96</v>
      </c>
      <c r="P8" s="277" t="s">
        <v>97</v>
      </c>
      <c r="Q8" s="277" t="s">
        <v>92</v>
      </c>
      <c r="R8" s="277" t="s">
        <v>94</v>
      </c>
      <c r="S8" s="277" t="s">
        <v>96</v>
      </c>
      <c r="T8" s="305" t="s">
        <v>98</v>
      </c>
      <c r="U8" s="415">
        <f>報告書!U10</f>
        <v>0</v>
      </c>
      <c r="V8" s="418">
        <f>報告書!V10</f>
        <v>0</v>
      </c>
      <c r="W8" s="421">
        <f>報告書!W10</f>
        <v>0</v>
      </c>
      <c r="AD8" s="11"/>
      <c r="AE8" s="11"/>
      <c r="AF8" s="11"/>
      <c r="AG8" s="11"/>
      <c r="AH8" s="11"/>
      <c r="AI8" s="11"/>
      <c r="AJ8" s="11"/>
      <c r="AL8" s="215"/>
      <c r="AM8" s="202"/>
      <c r="AN8" s="199"/>
      <c r="AO8" s="199"/>
      <c r="AP8" s="398"/>
      <c r="AQ8" s="398"/>
      <c r="AR8" s="199"/>
      <c r="AS8" s="205"/>
    </row>
    <row r="9" spans="2:74" ht="9" customHeight="1" x14ac:dyDescent="0.15">
      <c r="B9" s="208"/>
      <c r="C9" s="208"/>
      <c r="D9" s="208"/>
      <c r="E9" s="208"/>
      <c r="F9" s="208"/>
      <c r="G9" s="208"/>
      <c r="H9" s="208"/>
      <c r="I9" s="208"/>
      <c r="J9" s="280"/>
      <c r="K9" s="282"/>
      <c r="L9" s="280"/>
      <c r="M9" s="304"/>
      <c r="N9" s="306"/>
      <c r="O9" s="280"/>
      <c r="P9" s="278"/>
      <c r="Q9" s="278"/>
      <c r="R9" s="278"/>
      <c r="S9" s="278"/>
      <c r="T9" s="306"/>
      <c r="U9" s="416"/>
      <c r="V9" s="419"/>
      <c r="W9" s="422"/>
      <c r="AD9" s="11"/>
      <c r="AE9" s="11"/>
      <c r="AF9" s="11"/>
      <c r="AG9" s="11"/>
      <c r="AH9" s="11"/>
      <c r="AI9" s="11"/>
      <c r="AJ9" s="11"/>
      <c r="AL9" s="216"/>
      <c r="AM9" s="203"/>
      <c r="AN9" s="200"/>
      <c r="AO9" s="200"/>
      <c r="AP9" s="399"/>
      <c r="AQ9" s="399"/>
      <c r="AR9" s="200"/>
      <c r="AS9" s="206"/>
    </row>
    <row r="10" spans="2:74" ht="6" customHeight="1" x14ac:dyDescent="0.15">
      <c r="B10" s="210"/>
      <c r="C10" s="210"/>
      <c r="D10" s="210"/>
      <c r="E10" s="210"/>
      <c r="F10" s="210"/>
      <c r="G10" s="210"/>
      <c r="H10" s="210"/>
      <c r="I10" s="210"/>
      <c r="J10" s="280"/>
      <c r="K10" s="282"/>
      <c r="L10" s="280"/>
      <c r="M10" s="304"/>
      <c r="N10" s="306"/>
      <c r="O10" s="280"/>
      <c r="P10" s="278"/>
      <c r="Q10" s="278"/>
      <c r="R10" s="278"/>
      <c r="S10" s="278"/>
      <c r="T10" s="306"/>
      <c r="U10" s="417"/>
      <c r="V10" s="420"/>
      <c r="W10" s="423"/>
    </row>
    <row r="11" spans="2:74" ht="15" customHeight="1" x14ac:dyDescent="0.15">
      <c r="B11" s="259" t="s">
        <v>31</v>
      </c>
      <c r="C11" s="260"/>
      <c r="D11" s="260"/>
      <c r="E11" s="260"/>
      <c r="F11" s="260"/>
      <c r="G11" s="260"/>
      <c r="H11" s="260"/>
      <c r="I11" s="261"/>
      <c r="J11" s="259" t="s">
        <v>6</v>
      </c>
      <c r="K11" s="260"/>
      <c r="L11" s="260"/>
      <c r="M11" s="260"/>
      <c r="N11" s="268"/>
      <c r="O11" s="271" t="s">
        <v>32</v>
      </c>
      <c r="P11" s="260"/>
      <c r="Q11" s="260"/>
      <c r="R11" s="260"/>
      <c r="S11" s="260"/>
      <c r="T11" s="260"/>
      <c r="U11" s="261"/>
      <c r="V11" s="55" t="s">
        <v>28</v>
      </c>
      <c r="W11" s="56"/>
      <c r="X11" s="56"/>
      <c r="Y11" s="274" t="s">
        <v>68</v>
      </c>
      <c r="Z11" s="274"/>
      <c r="AA11" s="274"/>
      <c r="AB11" s="274"/>
      <c r="AC11" s="274"/>
      <c r="AD11" s="274"/>
      <c r="AE11" s="274"/>
      <c r="AF11" s="274"/>
      <c r="AG11" s="274"/>
      <c r="AH11" s="274"/>
      <c r="AI11" s="56"/>
      <c r="AJ11" s="56"/>
      <c r="AK11" s="57"/>
      <c r="AL11" s="394" t="s">
        <v>40</v>
      </c>
      <c r="AM11" s="394"/>
      <c r="AN11" s="275" t="s">
        <v>69</v>
      </c>
      <c r="AO11" s="275"/>
      <c r="AP11" s="275"/>
      <c r="AQ11" s="275"/>
      <c r="AR11" s="275"/>
      <c r="AS11" s="276"/>
    </row>
    <row r="12" spans="2:74" ht="13.9" customHeight="1" x14ac:dyDescent="0.15">
      <c r="B12" s="262"/>
      <c r="C12" s="263"/>
      <c r="D12" s="263"/>
      <c r="E12" s="263"/>
      <c r="F12" s="263"/>
      <c r="G12" s="263"/>
      <c r="H12" s="263"/>
      <c r="I12" s="264"/>
      <c r="J12" s="262"/>
      <c r="K12" s="263"/>
      <c r="L12" s="263"/>
      <c r="M12" s="263"/>
      <c r="N12" s="269"/>
      <c r="O12" s="272"/>
      <c r="P12" s="263"/>
      <c r="Q12" s="263"/>
      <c r="R12" s="263"/>
      <c r="S12" s="263"/>
      <c r="T12" s="263"/>
      <c r="U12" s="264"/>
      <c r="V12" s="221" t="s">
        <v>7</v>
      </c>
      <c r="W12" s="222"/>
      <c r="X12" s="222"/>
      <c r="Y12" s="223"/>
      <c r="Z12" s="227" t="s">
        <v>16</v>
      </c>
      <c r="AA12" s="228"/>
      <c r="AB12" s="228"/>
      <c r="AC12" s="229"/>
      <c r="AD12" s="233" t="s">
        <v>17</v>
      </c>
      <c r="AE12" s="234"/>
      <c r="AF12" s="234"/>
      <c r="AG12" s="235"/>
      <c r="AH12" s="387" t="s">
        <v>34</v>
      </c>
      <c r="AI12" s="388"/>
      <c r="AJ12" s="388"/>
      <c r="AK12" s="389"/>
      <c r="AL12" s="385" t="s">
        <v>41</v>
      </c>
      <c r="AM12" s="385"/>
      <c r="AN12" s="249" t="s">
        <v>18</v>
      </c>
      <c r="AO12" s="250"/>
      <c r="AP12" s="250"/>
      <c r="AQ12" s="250"/>
      <c r="AR12" s="251"/>
      <c r="AS12" s="252"/>
      <c r="AY12" s="65" t="s">
        <v>59</v>
      </c>
      <c r="AZ12" s="65" t="s">
        <v>59</v>
      </c>
      <c r="BA12" s="65" t="s">
        <v>57</v>
      </c>
      <c r="BB12" s="253" t="s">
        <v>58</v>
      </c>
      <c r="BC12" s="254"/>
    </row>
    <row r="13" spans="2:74" ht="13.9" customHeight="1" x14ac:dyDescent="0.15">
      <c r="B13" s="265"/>
      <c r="C13" s="266"/>
      <c r="D13" s="266"/>
      <c r="E13" s="266"/>
      <c r="F13" s="266"/>
      <c r="G13" s="266"/>
      <c r="H13" s="266"/>
      <c r="I13" s="267"/>
      <c r="J13" s="265"/>
      <c r="K13" s="266"/>
      <c r="L13" s="266"/>
      <c r="M13" s="266"/>
      <c r="N13" s="270"/>
      <c r="O13" s="273"/>
      <c r="P13" s="266"/>
      <c r="Q13" s="266"/>
      <c r="R13" s="266"/>
      <c r="S13" s="266"/>
      <c r="T13" s="266"/>
      <c r="U13" s="267"/>
      <c r="V13" s="224"/>
      <c r="W13" s="225"/>
      <c r="X13" s="225"/>
      <c r="Y13" s="226"/>
      <c r="Z13" s="230"/>
      <c r="AA13" s="231"/>
      <c r="AB13" s="231"/>
      <c r="AC13" s="232"/>
      <c r="AD13" s="236"/>
      <c r="AE13" s="237"/>
      <c r="AF13" s="237"/>
      <c r="AG13" s="238"/>
      <c r="AH13" s="390"/>
      <c r="AI13" s="391"/>
      <c r="AJ13" s="391"/>
      <c r="AK13" s="392"/>
      <c r="AL13" s="386"/>
      <c r="AM13" s="386"/>
      <c r="AN13" s="255"/>
      <c r="AO13" s="255"/>
      <c r="AP13" s="255"/>
      <c r="AQ13" s="255"/>
      <c r="AR13" s="255"/>
      <c r="AS13" s="256"/>
      <c r="AY13" s="41"/>
      <c r="AZ13" s="42" t="s">
        <v>54</v>
      </c>
      <c r="BA13" s="42" t="s">
        <v>56</v>
      </c>
      <c r="BB13" s="66" t="s">
        <v>55</v>
      </c>
      <c r="BC13" s="42" t="s">
        <v>54</v>
      </c>
      <c r="BL13" s="21" t="s">
        <v>60</v>
      </c>
      <c r="BM13" s="21" t="s">
        <v>35</v>
      </c>
    </row>
    <row r="14" spans="2:74" ht="18" customHeight="1" x14ac:dyDescent="0.15">
      <c r="B14" s="283"/>
      <c r="C14" s="284"/>
      <c r="D14" s="284"/>
      <c r="E14" s="284"/>
      <c r="F14" s="284"/>
      <c r="G14" s="284"/>
      <c r="H14" s="284"/>
      <c r="I14" s="285"/>
      <c r="J14" s="283"/>
      <c r="K14" s="284"/>
      <c r="L14" s="284"/>
      <c r="M14" s="284"/>
      <c r="N14" s="289"/>
      <c r="O14" s="133"/>
      <c r="P14" s="60" t="s">
        <v>29</v>
      </c>
      <c r="Q14" s="135"/>
      <c r="R14" s="60" t="s">
        <v>1</v>
      </c>
      <c r="S14" s="137"/>
      <c r="T14" s="291" t="s">
        <v>86</v>
      </c>
      <c r="U14" s="291"/>
      <c r="V14" s="292"/>
      <c r="W14" s="293"/>
      <c r="X14" s="293"/>
      <c r="Y14" s="86" t="s">
        <v>8</v>
      </c>
      <c r="Z14" s="87"/>
      <c r="AA14" s="88"/>
      <c r="AB14" s="88"/>
      <c r="AC14" s="89" t="s">
        <v>8</v>
      </c>
      <c r="AD14" s="87"/>
      <c r="AE14" s="88"/>
      <c r="AF14" s="88"/>
      <c r="AG14" s="90" t="s">
        <v>8</v>
      </c>
      <c r="AH14" s="374">
        <f>V15+Z15-AD15</f>
        <v>0</v>
      </c>
      <c r="AI14" s="375"/>
      <c r="AJ14" s="375"/>
      <c r="AK14" s="376"/>
      <c r="AL14" s="94"/>
      <c r="AM14" s="95"/>
      <c r="AN14" s="294"/>
      <c r="AO14" s="295"/>
      <c r="AP14" s="295"/>
      <c r="AQ14" s="295"/>
      <c r="AR14" s="295"/>
      <c r="AS14" s="110" t="s">
        <v>8</v>
      </c>
      <c r="AV14" s="22" t="str">
        <f>IF(OR(O14="",Q14=""),"", IF(O14&lt;20,DATE(O14+118,Q14,IF(S14="",1,S14)),DATE(O14+88,Q14,IF(S14="",1,S14))))</f>
        <v/>
      </c>
      <c r="AW14" s="23" t="e">
        <f>IF(AV14&lt;=#REF!,"昔",IF(AV14&lt;=#REF!,"上",IF(AV14&lt;=#REF!,"中","下")))</f>
        <v>#REF!</v>
      </c>
      <c r="AX14" s="9" t="e">
        <f>IF(AV14&lt;=#REF!,5,IF(AV14&lt;=#REF!,7,IF(AV14&lt;=#REF!,9,11)))</f>
        <v>#REF!</v>
      </c>
      <c r="AY14" s="69"/>
      <c r="AZ14" s="70"/>
      <c r="BA14" s="71">
        <f>AN14</f>
        <v>0</v>
      </c>
      <c r="BB14" s="70"/>
      <c r="BC14" s="70"/>
      <c r="BO14" s="1" t="e">
        <f>IF(O14&lt;=VALUE(概算年度),O14+2018,O14+1988)</f>
        <v>#REF!</v>
      </c>
      <c r="BP14" s="1" t="e">
        <f>IF(BO14=2019,1)</f>
        <v>#REF!</v>
      </c>
      <c r="BQ14" s="3" t="e">
        <f>IF(BO14&lt;=2018,1)</f>
        <v>#REF!</v>
      </c>
      <c r="BR14" s="3" t="e">
        <f>IF(BO14&gt;=2020,1)</f>
        <v>#REF!</v>
      </c>
      <c r="BS14" s="3" t="e">
        <f>IF(AND(O14=31,Q14=1,O15=31),1,IF(AND(O14=31,Q14=2,O15=31),2,IF(AND(O14=31,Q14=3,O15=31),3,IF(AND(O14=31,Q14=4,O15=31),4,IF(AND(O14&gt;VALUE(概算年度),O14&lt;31,O15=31),5)))))</f>
        <v>#REF!</v>
      </c>
      <c r="BT14" s="3" t="b">
        <f>IF(OR(O14=31,O14=1),IF(AND(O15=1,OR(Q14=1,Q14=2,Q14=3,Q14=4,Q14=5)),1,IF(AND(O15=1,Q14=6),6,IF(AND(O15=1,Q14=7),7,IF(AND(O15=1,Q14=8),8,IF(AND(O15=1,Q14=9),9,IF(AND(O15=1,Q14=10),10,IF(AND(O15=1,Q14=11),11,IF(AND(O15=1,Q14=12),12)))))))),IF(O15=1,13))</f>
        <v>0</v>
      </c>
      <c r="BU14" s="3" t="e">
        <f>IF(AND(VALUE(概算年度)='報告書(別紙） (3)'!O14,VALUE(概算年度)='報告書(別紙） (3)'!O15),IF('報告書(別紙） (3)'!Q14=1,1,IF('報告書(別紙） (3)'!Q14=2,2,IF('報告書(別紙） (3)'!Q14=3,3))))</f>
        <v>#REF!</v>
      </c>
      <c r="BV14" s="3" t="e">
        <f>IF(BS14=1,"平31_1",IF(BS14=2,"平31_2",IF(BS14=3,"平31_3",IF(BS14=4,"平31_4",IF(BS14=5,"平31_1",IF(BT14=1,"_5月",IF(BT14=6,"_6月",IF(BT14=7,"_7月",IF(BT14=8,"_8月",IF(BT14=9,"_9月",IF(BT14=10,"_10月",IF(BT14=11,"_11月",IF(BT14=12,"_12月",IF(BT14=13,"_5月",IF(AND(O14=O15,O15&lt;&gt;VALUE(概算年度)),IF(Q14=1,"_1月",IF(Q14=2,"_2月",IF(Q14=3,"_3月",IF(Q14=4,"_4月",IF(Q14=5,"_5月",IF(Q14=6,"_6月",IF(Q14=7,"_7月",IF(Q14=8,"_8月",IF(Q14=9,"_9月",IF(Q14=10,"_10月",IF(Q14=11,"_11月",IF(Q14=12,"_12月")))))))))))),IF(BU14=1,"対象年1_3月",IF(BU14=2,"対象年2_3月",IF(BU14=3,"対象年3月",IF(O15=VALUE(概算年度),"対象年1_3月","_1月")))))))))))))))))))</f>
        <v>#REF!</v>
      </c>
    </row>
    <row r="15" spans="2:74" ht="18" customHeight="1" x14ac:dyDescent="0.15">
      <c r="B15" s="286"/>
      <c r="C15" s="287"/>
      <c r="D15" s="287"/>
      <c r="E15" s="287"/>
      <c r="F15" s="287"/>
      <c r="G15" s="287"/>
      <c r="H15" s="287"/>
      <c r="I15" s="288"/>
      <c r="J15" s="286"/>
      <c r="K15" s="287"/>
      <c r="L15" s="287"/>
      <c r="M15" s="287"/>
      <c r="N15" s="290"/>
      <c r="O15" s="134"/>
      <c r="P15" s="11" t="s">
        <v>0</v>
      </c>
      <c r="Q15" s="136"/>
      <c r="R15" s="11" t="s">
        <v>1</v>
      </c>
      <c r="S15" s="138"/>
      <c r="T15" s="297" t="s">
        <v>19</v>
      </c>
      <c r="U15" s="297"/>
      <c r="V15" s="307"/>
      <c r="W15" s="308"/>
      <c r="X15" s="308"/>
      <c r="Y15" s="309"/>
      <c r="Z15" s="300"/>
      <c r="AA15" s="301"/>
      <c r="AB15" s="301"/>
      <c r="AC15" s="301"/>
      <c r="AD15" s="300"/>
      <c r="AE15" s="301"/>
      <c r="AF15" s="301"/>
      <c r="AG15" s="302"/>
      <c r="AH15" s="380"/>
      <c r="AI15" s="381"/>
      <c r="AJ15" s="381"/>
      <c r="AK15" s="382"/>
      <c r="AL15" s="154"/>
      <c r="AM15" s="155"/>
      <c r="AN15" s="156"/>
      <c r="AO15" s="157"/>
      <c r="AP15" s="157"/>
      <c r="AQ15" s="157"/>
      <c r="AR15" s="157"/>
      <c r="AS15" s="98"/>
      <c r="AV15" s="22"/>
      <c r="AW15" s="23"/>
      <c r="AY15" s="44">
        <f>AH15</f>
        <v>0</v>
      </c>
      <c r="AZ15" s="43" t="e">
        <f>IF(AV14&lt;=#REF!,AH15,IF(AND(AV14&gt;=#REF!,AV14&lt;=#REF!),AH15*105/108,AH15))</f>
        <v>#REF!</v>
      </c>
      <c r="BA15" s="42"/>
      <c r="BB15" s="43">
        <f>IF($AL15="賃金で算定",0,INT(AY15*$AL15/100))</f>
        <v>0</v>
      </c>
      <c r="BC15" s="43" t="e">
        <f>IF(AY15=AZ15,BB15,AZ15*$AL15/100)</f>
        <v>#REF!</v>
      </c>
      <c r="BL15" s="21" t="e">
        <f>IF(AY15=AZ15,0,1)</f>
        <v>#REF!</v>
      </c>
      <c r="BM15" s="21" t="e">
        <f>IF(BL15=1,AL15,"")</f>
        <v>#REF!</v>
      </c>
    </row>
    <row r="16" spans="2:74" ht="18" customHeight="1" x14ac:dyDescent="0.15">
      <c r="B16" s="283"/>
      <c r="C16" s="284"/>
      <c r="D16" s="284"/>
      <c r="E16" s="284"/>
      <c r="F16" s="284"/>
      <c r="G16" s="284"/>
      <c r="H16" s="284"/>
      <c r="I16" s="285"/>
      <c r="J16" s="283"/>
      <c r="K16" s="284"/>
      <c r="L16" s="284"/>
      <c r="M16" s="284"/>
      <c r="N16" s="289"/>
      <c r="O16" s="133"/>
      <c r="P16" s="60" t="s">
        <v>29</v>
      </c>
      <c r="Q16" s="135"/>
      <c r="R16" s="60" t="s">
        <v>1</v>
      </c>
      <c r="S16" s="137"/>
      <c r="T16" s="291" t="s">
        <v>86</v>
      </c>
      <c r="U16" s="291"/>
      <c r="V16" s="383"/>
      <c r="W16" s="384"/>
      <c r="X16" s="384"/>
      <c r="Y16" s="141"/>
      <c r="Z16" s="121"/>
      <c r="AA16" s="122"/>
      <c r="AB16" s="122"/>
      <c r="AC16" s="123"/>
      <c r="AD16" s="121"/>
      <c r="AE16" s="122"/>
      <c r="AF16" s="122"/>
      <c r="AG16" s="124"/>
      <c r="AH16" s="374">
        <f t="shared" ref="AH16" si="0">V17+Z17-AD17</f>
        <v>0</v>
      </c>
      <c r="AI16" s="375"/>
      <c r="AJ16" s="375"/>
      <c r="AK16" s="376"/>
      <c r="AL16" s="94"/>
      <c r="AM16" s="95"/>
      <c r="AN16" s="294"/>
      <c r="AO16" s="295"/>
      <c r="AP16" s="295"/>
      <c r="AQ16" s="295"/>
      <c r="AR16" s="295"/>
      <c r="AS16" s="99"/>
      <c r="AV16" s="22" t="str">
        <f>IF(OR(O16="",Q16=""),"", IF(O16&lt;20,DATE(O16+118,Q16,IF(S16="",1,S16)),DATE(O16+88,Q16,IF(S16="",1,S16))))</f>
        <v/>
      </c>
      <c r="AW16" s="23" t="e">
        <f>IF(AV16&lt;=#REF!,"昔",IF(AV16&lt;=#REF!,"上",IF(AV16&lt;=#REF!,"中","下")))</f>
        <v>#REF!</v>
      </c>
      <c r="AX16" s="9" t="e">
        <f>IF(AV16&lt;=#REF!,5,IF(AV16&lt;=#REF!,7,IF(AV16&lt;=#REF!,9,11)))</f>
        <v>#REF!</v>
      </c>
      <c r="AY16" s="69"/>
      <c r="AZ16" s="70"/>
      <c r="BA16" s="71">
        <f t="shared" ref="BA16" si="1">AN16</f>
        <v>0</v>
      </c>
      <c r="BB16" s="70"/>
      <c r="BC16" s="70"/>
      <c r="BL16" s="21"/>
      <c r="BM16" s="21"/>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IF(AND(VALUE(概算年度)='報告書(別紙） (3)'!O16,VALUE(概算年度)='報告書(別紙） (3)'!O17),IF('報告書(別紙） (3)'!Q16=1,1,IF('報告書(別紙） (3)'!Q16=2,2,IF('報告書(別紙） (3)'!Q16=3,3))))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row>
    <row r="17" spans="2:74" ht="18" customHeight="1" x14ac:dyDescent="0.15">
      <c r="B17" s="286"/>
      <c r="C17" s="287"/>
      <c r="D17" s="287"/>
      <c r="E17" s="287"/>
      <c r="F17" s="287"/>
      <c r="G17" s="287"/>
      <c r="H17" s="287"/>
      <c r="I17" s="288"/>
      <c r="J17" s="286"/>
      <c r="K17" s="287"/>
      <c r="L17" s="287"/>
      <c r="M17" s="287"/>
      <c r="N17" s="290"/>
      <c r="O17" s="134"/>
      <c r="P17" s="11" t="s">
        <v>0</v>
      </c>
      <c r="Q17" s="136"/>
      <c r="R17" s="11" t="s">
        <v>1</v>
      </c>
      <c r="S17" s="138"/>
      <c r="T17" s="297" t="s">
        <v>19</v>
      </c>
      <c r="U17" s="297"/>
      <c r="V17" s="307"/>
      <c r="W17" s="308"/>
      <c r="X17" s="308"/>
      <c r="Y17" s="309"/>
      <c r="Z17" s="300"/>
      <c r="AA17" s="301"/>
      <c r="AB17" s="301"/>
      <c r="AC17" s="301"/>
      <c r="AD17" s="300"/>
      <c r="AE17" s="301"/>
      <c r="AF17" s="301"/>
      <c r="AG17" s="302"/>
      <c r="AH17" s="380"/>
      <c r="AI17" s="381"/>
      <c r="AJ17" s="381"/>
      <c r="AK17" s="382"/>
      <c r="AL17" s="154"/>
      <c r="AM17" s="155"/>
      <c r="AN17" s="156"/>
      <c r="AO17" s="157"/>
      <c r="AP17" s="157"/>
      <c r="AQ17" s="157"/>
      <c r="AR17" s="157"/>
      <c r="AS17" s="98"/>
      <c r="AV17" s="22"/>
      <c r="AW17" s="23"/>
      <c r="AY17" s="44">
        <f t="shared" ref="AY17" si="2">AH17</f>
        <v>0</v>
      </c>
      <c r="AZ17" s="43" t="e">
        <f>IF(AV16&lt;=#REF!,AH17,IF(AND(AV16&gt;=#REF!,AV16&lt;=#REF!),AH17*105/108,AH17))</f>
        <v>#REF!</v>
      </c>
      <c r="BA17" s="42"/>
      <c r="BB17" s="43">
        <f t="shared" ref="BB17" si="3">IF($AL17="賃金で算定",0,INT(AY17*$AL17/100))</f>
        <v>0</v>
      </c>
      <c r="BC17" s="43" t="e">
        <f>IF(AY17=AZ17,BB17,AZ17*$AL17/100)</f>
        <v>#REF!</v>
      </c>
      <c r="BL17" s="21" t="e">
        <f>IF(AY17=AZ17,0,1)</f>
        <v>#REF!</v>
      </c>
      <c r="BM17" s="21" t="e">
        <f>IF(BL17=1,AL17,"")</f>
        <v>#REF!</v>
      </c>
    </row>
    <row r="18" spans="2:74" ht="18" customHeight="1" x14ac:dyDescent="0.15">
      <c r="B18" s="283"/>
      <c r="C18" s="284"/>
      <c r="D18" s="284"/>
      <c r="E18" s="284"/>
      <c r="F18" s="284"/>
      <c r="G18" s="284"/>
      <c r="H18" s="284"/>
      <c r="I18" s="285"/>
      <c r="J18" s="283"/>
      <c r="K18" s="284"/>
      <c r="L18" s="284"/>
      <c r="M18" s="284"/>
      <c r="N18" s="289"/>
      <c r="O18" s="133"/>
      <c r="P18" s="60" t="s">
        <v>29</v>
      </c>
      <c r="Q18" s="135"/>
      <c r="R18" s="60" t="s">
        <v>1</v>
      </c>
      <c r="S18" s="137"/>
      <c r="T18" s="291" t="s">
        <v>86</v>
      </c>
      <c r="U18" s="291"/>
      <c r="V18" s="383"/>
      <c r="W18" s="384"/>
      <c r="X18" s="384"/>
      <c r="Y18" s="141"/>
      <c r="Z18" s="121"/>
      <c r="AA18" s="122"/>
      <c r="AB18" s="122"/>
      <c r="AC18" s="123"/>
      <c r="AD18" s="121"/>
      <c r="AE18" s="122"/>
      <c r="AF18" s="122"/>
      <c r="AG18" s="124"/>
      <c r="AH18" s="374">
        <f t="shared" ref="AH18" si="4">V19+Z19-AD19</f>
        <v>0</v>
      </c>
      <c r="AI18" s="375"/>
      <c r="AJ18" s="375"/>
      <c r="AK18" s="376"/>
      <c r="AL18" s="94"/>
      <c r="AM18" s="95"/>
      <c r="AN18" s="294"/>
      <c r="AO18" s="295"/>
      <c r="AP18" s="295"/>
      <c r="AQ18" s="295"/>
      <c r="AR18" s="295"/>
      <c r="AS18" s="99"/>
      <c r="AV18" s="22" t="str">
        <f>IF(OR(O18="",Q18=""),"", IF(O18&lt;20,DATE(O18+118,Q18,IF(S18="",1,S18)),DATE(O18+88,Q18,IF(S18="",1,S18))))</f>
        <v/>
      </c>
      <c r="AW18" s="23" t="e">
        <f>IF(AV18&lt;=#REF!,"昔",IF(AV18&lt;=#REF!,"上",IF(AV18&lt;=#REF!,"中","下")))</f>
        <v>#REF!</v>
      </c>
      <c r="AX18" s="9" t="e">
        <f>IF(AV18&lt;=#REF!,5,IF(AV18&lt;=#REF!,7,IF(AV18&lt;=#REF!,9,11)))</f>
        <v>#REF!</v>
      </c>
      <c r="AY18" s="69"/>
      <c r="AZ18" s="70"/>
      <c r="BA18" s="71">
        <f t="shared" ref="BA18" si="5">AN18</f>
        <v>0</v>
      </c>
      <c r="BB18" s="70"/>
      <c r="BC18" s="70"/>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IF(AND(VALUE(概算年度)='報告書(別紙） (3)'!O18,VALUE(概算年度)='報告書(別紙） (3)'!O19),IF('報告書(別紙） (3)'!Q18=1,1,IF('報告書(別紙） (3)'!Q18=2,2,IF('報告書(別紙） (3)'!Q18=3,3))))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x14ac:dyDescent="0.15">
      <c r="B19" s="286"/>
      <c r="C19" s="287"/>
      <c r="D19" s="287"/>
      <c r="E19" s="287"/>
      <c r="F19" s="287"/>
      <c r="G19" s="287"/>
      <c r="H19" s="287"/>
      <c r="I19" s="288"/>
      <c r="J19" s="286"/>
      <c r="K19" s="287"/>
      <c r="L19" s="287"/>
      <c r="M19" s="287"/>
      <c r="N19" s="290"/>
      <c r="O19" s="134"/>
      <c r="P19" s="11" t="s">
        <v>0</v>
      </c>
      <c r="Q19" s="136"/>
      <c r="R19" s="11" t="s">
        <v>1</v>
      </c>
      <c r="S19" s="138"/>
      <c r="T19" s="297" t="s">
        <v>19</v>
      </c>
      <c r="U19" s="297"/>
      <c r="V19" s="307"/>
      <c r="W19" s="308"/>
      <c r="X19" s="308"/>
      <c r="Y19" s="309"/>
      <c r="Z19" s="314"/>
      <c r="AA19" s="315"/>
      <c r="AB19" s="315"/>
      <c r="AC19" s="315"/>
      <c r="AD19" s="314"/>
      <c r="AE19" s="315"/>
      <c r="AF19" s="315"/>
      <c r="AG19" s="316"/>
      <c r="AH19" s="380"/>
      <c r="AI19" s="381"/>
      <c r="AJ19" s="381"/>
      <c r="AK19" s="382"/>
      <c r="AL19" s="154"/>
      <c r="AM19" s="155"/>
      <c r="AN19" s="156"/>
      <c r="AO19" s="157"/>
      <c r="AP19" s="157"/>
      <c r="AQ19" s="157"/>
      <c r="AR19" s="157"/>
      <c r="AS19" s="98"/>
      <c r="AV19" s="22"/>
      <c r="AW19" s="23"/>
      <c r="AY19" s="44">
        <f t="shared" ref="AY19" si="6">AH19</f>
        <v>0</v>
      </c>
      <c r="AZ19" s="43" t="e">
        <f>IF(AV18&lt;=#REF!,AH19,IF(AND(AV18&gt;=#REF!,AV18&lt;=#REF!),AH19*105/108,AH19))</f>
        <v>#REF!</v>
      </c>
      <c r="BA19" s="42"/>
      <c r="BB19" s="43">
        <f t="shared" ref="BB19" si="7">IF($AL19="賃金で算定",0,INT(AY19*$AL19/100))</f>
        <v>0</v>
      </c>
      <c r="BC19" s="43" t="e">
        <f>IF(AY19=AZ19,BB19,AZ19*$AL19/100)</f>
        <v>#REF!</v>
      </c>
      <c r="BL19" s="21" t="e">
        <f>IF(AY19=AZ19,0,1)</f>
        <v>#REF!</v>
      </c>
      <c r="BM19" s="21" t="e">
        <f>IF(BL19=1,AL19,"")</f>
        <v>#REF!</v>
      </c>
    </row>
    <row r="20" spans="2:74" ht="18" customHeight="1" x14ac:dyDescent="0.15">
      <c r="B20" s="283"/>
      <c r="C20" s="284"/>
      <c r="D20" s="284"/>
      <c r="E20" s="284"/>
      <c r="F20" s="284"/>
      <c r="G20" s="284"/>
      <c r="H20" s="284"/>
      <c r="I20" s="285"/>
      <c r="J20" s="283"/>
      <c r="K20" s="284"/>
      <c r="L20" s="284"/>
      <c r="M20" s="284"/>
      <c r="N20" s="289"/>
      <c r="O20" s="133"/>
      <c r="P20" s="60" t="s">
        <v>29</v>
      </c>
      <c r="Q20" s="135"/>
      <c r="R20" s="60" t="s">
        <v>1</v>
      </c>
      <c r="S20" s="137"/>
      <c r="T20" s="291" t="s">
        <v>86</v>
      </c>
      <c r="U20" s="291"/>
      <c r="V20" s="383"/>
      <c r="W20" s="384"/>
      <c r="X20" s="384"/>
      <c r="Y20" s="142"/>
      <c r="Z20" s="125"/>
      <c r="AA20" s="126"/>
      <c r="AB20" s="126"/>
      <c r="AC20" s="127"/>
      <c r="AD20" s="125"/>
      <c r="AE20" s="126"/>
      <c r="AF20" s="126"/>
      <c r="AG20" s="128"/>
      <c r="AH20" s="374">
        <f t="shared" ref="AH20" si="8">V21+Z21-AD21</f>
        <v>0</v>
      </c>
      <c r="AI20" s="375"/>
      <c r="AJ20" s="375"/>
      <c r="AK20" s="376"/>
      <c r="AL20" s="94"/>
      <c r="AM20" s="95"/>
      <c r="AN20" s="294"/>
      <c r="AO20" s="295"/>
      <c r="AP20" s="295"/>
      <c r="AQ20" s="295"/>
      <c r="AR20" s="295"/>
      <c r="AS20" s="99"/>
      <c r="AV20" s="22" t="str">
        <f>IF(OR(O20="",Q20=""),"", IF(O20&lt;20,DATE(O20+118,Q20,IF(S20="",1,S20)),DATE(O20+88,Q20,IF(S20="",1,S20))))</f>
        <v/>
      </c>
      <c r="AW20" s="23" t="e">
        <f>IF(AV20&lt;=#REF!,"昔",IF(AV20&lt;=#REF!,"上",IF(AV20&lt;=#REF!,"中","下")))</f>
        <v>#REF!</v>
      </c>
      <c r="AX20" s="9" t="e">
        <f>IF(AV20&lt;=#REF!,5,IF(AV20&lt;=#REF!,7,IF(AV20&lt;=#REF!,9,11)))</f>
        <v>#REF!</v>
      </c>
      <c r="AY20" s="69"/>
      <c r="AZ20" s="70"/>
      <c r="BA20" s="71">
        <f t="shared" ref="BA20" si="9">AN20</f>
        <v>0</v>
      </c>
      <c r="BB20" s="70"/>
      <c r="BC20" s="70"/>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IF(AND(VALUE(概算年度)='報告書(別紙） (3)'!O20,VALUE(概算年度)='報告書(別紙） (3)'!O21),IF('報告書(別紙） (3)'!Q20=1,1,IF('報告書(別紙） (3)'!Q20=2,2,IF('報告書(別紙） (3)'!Q20=3,3))))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286"/>
      <c r="C21" s="287"/>
      <c r="D21" s="287"/>
      <c r="E21" s="287"/>
      <c r="F21" s="287"/>
      <c r="G21" s="287"/>
      <c r="H21" s="287"/>
      <c r="I21" s="288"/>
      <c r="J21" s="286"/>
      <c r="K21" s="287"/>
      <c r="L21" s="287"/>
      <c r="M21" s="287"/>
      <c r="N21" s="290"/>
      <c r="O21" s="134"/>
      <c r="P21" s="11" t="s">
        <v>0</v>
      </c>
      <c r="Q21" s="136"/>
      <c r="R21" s="11" t="s">
        <v>1</v>
      </c>
      <c r="S21" s="138"/>
      <c r="T21" s="297" t="s">
        <v>19</v>
      </c>
      <c r="U21" s="297"/>
      <c r="V21" s="307"/>
      <c r="W21" s="308"/>
      <c r="X21" s="308"/>
      <c r="Y21" s="309"/>
      <c r="Z21" s="300"/>
      <c r="AA21" s="301"/>
      <c r="AB21" s="301"/>
      <c r="AC21" s="301"/>
      <c r="AD21" s="300"/>
      <c r="AE21" s="301"/>
      <c r="AF21" s="301"/>
      <c r="AG21" s="302"/>
      <c r="AH21" s="380"/>
      <c r="AI21" s="381"/>
      <c r="AJ21" s="381"/>
      <c r="AK21" s="382"/>
      <c r="AL21" s="154"/>
      <c r="AM21" s="155"/>
      <c r="AN21" s="156"/>
      <c r="AO21" s="157"/>
      <c r="AP21" s="157"/>
      <c r="AQ21" s="157"/>
      <c r="AR21" s="157"/>
      <c r="AS21" s="98"/>
      <c r="AV21" s="22"/>
      <c r="AW21" s="23"/>
      <c r="AY21" s="44">
        <f t="shared" ref="AY21" si="10">AH21</f>
        <v>0</v>
      </c>
      <c r="AZ21" s="43" t="e">
        <f>IF(AV20&lt;=#REF!,AH21,IF(AND(AV20&gt;=#REF!,AV20&lt;=#REF!),AH21*105/108,AH21))</f>
        <v>#REF!</v>
      </c>
      <c r="BA21" s="42"/>
      <c r="BB21" s="43">
        <f t="shared" ref="BB21" si="11">IF($AL21="賃金で算定",0,INT(AY21*$AL21/100))</f>
        <v>0</v>
      </c>
      <c r="BC21" s="43" t="e">
        <f>IF(AY21=AZ21,BB21,AZ21*$AL21/100)</f>
        <v>#REF!</v>
      </c>
      <c r="BL21" s="21" t="e">
        <f>IF(AY21=AZ21,0,1)</f>
        <v>#REF!</v>
      </c>
      <c r="BM21" s="21" t="e">
        <f>IF(BL21=1,AL21,"")</f>
        <v>#REF!</v>
      </c>
    </row>
    <row r="22" spans="2:74" ht="18" customHeight="1" x14ac:dyDescent="0.15">
      <c r="B22" s="283"/>
      <c r="C22" s="284"/>
      <c r="D22" s="284"/>
      <c r="E22" s="284"/>
      <c r="F22" s="284"/>
      <c r="G22" s="284"/>
      <c r="H22" s="284"/>
      <c r="I22" s="285"/>
      <c r="J22" s="283"/>
      <c r="K22" s="284"/>
      <c r="L22" s="284"/>
      <c r="M22" s="284"/>
      <c r="N22" s="289"/>
      <c r="O22" s="133"/>
      <c r="P22" s="60" t="s">
        <v>29</v>
      </c>
      <c r="Q22" s="135"/>
      <c r="R22" s="60" t="s">
        <v>1</v>
      </c>
      <c r="S22" s="137"/>
      <c r="T22" s="291" t="s">
        <v>86</v>
      </c>
      <c r="U22" s="291"/>
      <c r="V22" s="383"/>
      <c r="W22" s="384"/>
      <c r="X22" s="384"/>
      <c r="Y22" s="141"/>
      <c r="Z22" s="121"/>
      <c r="AA22" s="122"/>
      <c r="AB22" s="122"/>
      <c r="AC22" s="123"/>
      <c r="AD22" s="121"/>
      <c r="AE22" s="122"/>
      <c r="AF22" s="122"/>
      <c r="AG22" s="124"/>
      <c r="AH22" s="374">
        <f t="shared" ref="AH22" si="12">V23+Z23-AD23</f>
        <v>0</v>
      </c>
      <c r="AI22" s="375"/>
      <c r="AJ22" s="375"/>
      <c r="AK22" s="376"/>
      <c r="AL22" s="94"/>
      <c r="AM22" s="95"/>
      <c r="AN22" s="294"/>
      <c r="AO22" s="295"/>
      <c r="AP22" s="295"/>
      <c r="AQ22" s="295"/>
      <c r="AR22" s="295"/>
      <c r="AS22" s="99"/>
      <c r="AV22" s="22" t="str">
        <f>IF(OR(O22="",Q22=""),"", IF(O22&lt;20,DATE(O22+118,Q22,IF(S22="",1,S22)),DATE(O22+88,Q22,IF(S22="",1,S22))))</f>
        <v/>
      </c>
      <c r="AW22" s="23" t="e">
        <f>IF(AV22&lt;=#REF!,"昔",IF(AV22&lt;=#REF!,"上",IF(AV22&lt;=#REF!,"中","下")))</f>
        <v>#REF!</v>
      </c>
      <c r="AX22" s="9" t="e">
        <f>IF(AV22&lt;=#REF!,5,IF(AV22&lt;=#REF!,7,IF(AV22&lt;=#REF!,9,11)))</f>
        <v>#REF!</v>
      </c>
      <c r="AY22" s="69"/>
      <c r="AZ22" s="70"/>
      <c r="BA22" s="71">
        <f t="shared" ref="BA22" si="13">AN22</f>
        <v>0</v>
      </c>
      <c r="BB22" s="70"/>
      <c r="BC22" s="70"/>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IF(AND(VALUE(概算年度)='報告書(別紙） (3)'!O22,VALUE(概算年度)='報告書(別紙） (3)'!O23),IF('報告書(別紙） (3)'!Q22=1,1,IF('報告書(別紙） (3)'!Q22=2,2,IF('報告書(別紙） (3)'!Q22=3,3))))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286"/>
      <c r="C23" s="287"/>
      <c r="D23" s="287"/>
      <c r="E23" s="287"/>
      <c r="F23" s="287"/>
      <c r="G23" s="287"/>
      <c r="H23" s="287"/>
      <c r="I23" s="288"/>
      <c r="J23" s="286"/>
      <c r="K23" s="287"/>
      <c r="L23" s="287"/>
      <c r="M23" s="287"/>
      <c r="N23" s="290"/>
      <c r="O23" s="134"/>
      <c r="P23" s="11" t="s">
        <v>0</v>
      </c>
      <c r="Q23" s="136"/>
      <c r="R23" s="11" t="s">
        <v>1</v>
      </c>
      <c r="S23" s="138"/>
      <c r="T23" s="297" t="s">
        <v>19</v>
      </c>
      <c r="U23" s="297"/>
      <c r="V23" s="307"/>
      <c r="W23" s="308"/>
      <c r="X23" s="308"/>
      <c r="Y23" s="309"/>
      <c r="Z23" s="314"/>
      <c r="AA23" s="315"/>
      <c r="AB23" s="315"/>
      <c r="AC23" s="315"/>
      <c r="AD23" s="300"/>
      <c r="AE23" s="301"/>
      <c r="AF23" s="301"/>
      <c r="AG23" s="302"/>
      <c r="AH23" s="380"/>
      <c r="AI23" s="381"/>
      <c r="AJ23" s="381"/>
      <c r="AK23" s="382"/>
      <c r="AL23" s="154"/>
      <c r="AM23" s="155"/>
      <c r="AN23" s="156"/>
      <c r="AO23" s="157"/>
      <c r="AP23" s="157"/>
      <c r="AQ23" s="157"/>
      <c r="AR23" s="157"/>
      <c r="AS23" s="98"/>
      <c r="AV23" s="22"/>
      <c r="AW23" s="23"/>
      <c r="AY23" s="44">
        <f t="shared" ref="AY23" si="14">AH23</f>
        <v>0</v>
      </c>
      <c r="AZ23" s="43" t="e">
        <f>IF(AV22&lt;=#REF!,AH23,IF(AND(AV22&gt;=#REF!,AV22&lt;=#REF!),AH23*105/108,AH23))</f>
        <v>#REF!</v>
      </c>
      <c r="BA23" s="42"/>
      <c r="BB23" s="43">
        <f t="shared" ref="BB23" si="15">IF($AL23="賃金で算定",0,INT(AY23*$AL23/100))</f>
        <v>0</v>
      </c>
      <c r="BC23" s="43" t="e">
        <f>IF(AY23=AZ23,BB23,AZ23*$AL23/100)</f>
        <v>#REF!</v>
      </c>
      <c r="BL23" s="21" t="e">
        <f>IF(AY23=AZ23,0,1)</f>
        <v>#REF!</v>
      </c>
      <c r="BM23" s="21" t="e">
        <f>IF(BL23=1,AL23,"")</f>
        <v>#REF!</v>
      </c>
    </row>
    <row r="24" spans="2:74" ht="18" customHeight="1" x14ac:dyDescent="0.15">
      <c r="B24" s="283"/>
      <c r="C24" s="284"/>
      <c r="D24" s="284"/>
      <c r="E24" s="284"/>
      <c r="F24" s="284"/>
      <c r="G24" s="284"/>
      <c r="H24" s="284"/>
      <c r="I24" s="285"/>
      <c r="J24" s="283"/>
      <c r="K24" s="284"/>
      <c r="L24" s="284"/>
      <c r="M24" s="284"/>
      <c r="N24" s="289"/>
      <c r="O24" s="133"/>
      <c r="P24" s="60" t="s">
        <v>29</v>
      </c>
      <c r="Q24" s="135"/>
      <c r="R24" s="60" t="s">
        <v>1</v>
      </c>
      <c r="S24" s="137"/>
      <c r="T24" s="291" t="s">
        <v>86</v>
      </c>
      <c r="U24" s="291"/>
      <c r="V24" s="383"/>
      <c r="W24" s="384"/>
      <c r="X24" s="384"/>
      <c r="Y24" s="141"/>
      <c r="Z24" s="121"/>
      <c r="AA24" s="122"/>
      <c r="AB24" s="122"/>
      <c r="AC24" s="123"/>
      <c r="AD24" s="121"/>
      <c r="AE24" s="122"/>
      <c r="AF24" s="122"/>
      <c r="AG24" s="124"/>
      <c r="AH24" s="374">
        <f t="shared" ref="AH24" si="16">V25+Z25-AD25</f>
        <v>0</v>
      </c>
      <c r="AI24" s="375"/>
      <c r="AJ24" s="375"/>
      <c r="AK24" s="376"/>
      <c r="AL24" s="94"/>
      <c r="AM24" s="95"/>
      <c r="AN24" s="294"/>
      <c r="AO24" s="295"/>
      <c r="AP24" s="295"/>
      <c r="AQ24" s="295"/>
      <c r="AR24" s="295"/>
      <c r="AS24" s="99"/>
      <c r="AV24" s="22" t="str">
        <f>IF(OR(O24="",Q24=""),"", IF(O24&lt;20,DATE(O24+118,Q24,IF(S24="",1,S24)),DATE(O24+88,Q24,IF(S24="",1,S24))))</f>
        <v/>
      </c>
      <c r="AW24" s="23" t="e">
        <f>IF(AV24&lt;=#REF!,"昔",IF(AV24&lt;=#REF!,"上",IF(AV24&lt;=#REF!,"中","下")))</f>
        <v>#REF!</v>
      </c>
      <c r="AX24" s="9" t="e">
        <f>IF(AV24&lt;=#REF!,5,IF(AV24&lt;=#REF!,7,IF(AV24&lt;=#REF!,9,11)))</f>
        <v>#REF!</v>
      </c>
      <c r="AY24" s="69"/>
      <c r="AZ24" s="70"/>
      <c r="BA24" s="71">
        <f t="shared" ref="BA24" si="17">AN24</f>
        <v>0</v>
      </c>
      <c r="BB24" s="70"/>
      <c r="BC24" s="70"/>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IF(AND(VALUE(概算年度)='報告書(別紙） (3)'!O24,VALUE(概算年度)='報告書(別紙） (3)'!O25),IF('報告書(別紙） (3)'!Q24=1,1,IF('報告書(別紙） (3)'!Q24=2,2,IF('報告書(別紙） (3)'!Q24=3,3))))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286"/>
      <c r="C25" s="287"/>
      <c r="D25" s="287"/>
      <c r="E25" s="287"/>
      <c r="F25" s="287"/>
      <c r="G25" s="287"/>
      <c r="H25" s="287"/>
      <c r="I25" s="288"/>
      <c r="J25" s="286"/>
      <c r="K25" s="287"/>
      <c r="L25" s="287"/>
      <c r="M25" s="287"/>
      <c r="N25" s="290"/>
      <c r="O25" s="134"/>
      <c r="P25" s="11" t="s">
        <v>0</v>
      </c>
      <c r="Q25" s="136"/>
      <c r="R25" s="11" t="s">
        <v>1</v>
      </c>
      <c r="S25" s="138"/>
      <c r="T25" s="297" t="s">
        <v>19</v>
      </c>
      <c r="U25" s="297"/>
      <c r="V25" s="307"/>
      <c r="W25" s="308"/>
      <c r="X25" s="308"/>
      <c r="Y25" s="309"/>
      <c r="Z25" s="314"/>
      <c r="AA25" s="315"/>
      <c r="AB25" s="315"/>
      <c r="AC25" s="315"/>
      <c r="AD25" s="300"/>
      <c r="AE25" s="301"/>
      <c r="AF25" s="301"/>
      <c r="AG25" s="302"/>
      <c r="AH25" s="380"/>
      <c r="AI25" s="381"/>
      <c r="AJ25" s="381"/>
      <c r="AK25" s="382"/>
      <c r="AL25" s="154"/>
      <c r="AM25" s="155"/>
      <c r="AN25" s="156"/>
      <c r="AO25" s="157"/>
      <c r="AP25" s="157"/>
      <c r="AQ25" s="157"/>
      <c r="AR25" s="157"/>
      <c r="AS25" s="98"/>
      <c r="AV25" s="22"/>
      <c r="AW25" s="23"/>
      <c r="AY25" s="44">
        <f t="shared" ref="AY25" si="18">AH25</f>
        <v>0</v>
      </c>
      <c r="AZ25" s="43" t="e">
        <f>IF(AV24&lt;=#REF!,AH25,IF(AND(AV24&gt;=#REF!,AV24&lt;=#REF!),AH25*105/108,AH25))</f>
        <v>#REF!</v>
      </c>
      <c r="BA25" s="42"/>
      <c r="BB25" s="43">
        <f t="shared" ref="BB25" si="19">IF($AL25="賃金で算定",0,INT(AY25*$AL25/100))</f>
        <v>0</v>
      </c>
      <c r="BC25" s="43" t="e">
        <f>IF(AY25=AZ25,BB25,AZ25*$AL25/100)</f>
        <v>#REF!</v>
      </c>
      <c r="BL25" s="21" t="e">
        <f>IF(AY25=AZ25,0,1)</f>
        <v>#REF!</v>
      </c>
      <c r="BM25" s="21" t="e">
        <f>IF(BL25=1,AL25,"")</f>
        <v>#REF!</v>
      </c>
    </row>
    <row r="26" spans="2:74" ht="18" customHeight="1" x14ac:dyDescent="0.15">
      <c r="B26" s="283"/>
      <c r="C26" s="284"/>
      <c r="D26" s="284"/>
      <c r="E26" s="284"/>
      <c r="F26" s="284"/>
      <c r="G26" s="284"/>
      <c r="H26" s="284"/>
      <c r="I26" s="285"/>
      <c r="J26" s="283"/>
      <c r="K26" s="284"/>
      <c r="L26" s="284"/>
      <c r="M26" s="284"/>
      <c r="N26" s="289"/>
      <c r="O26" s="133"/>
      <c r="P26" s="60" t="s">
        <v>29</v>
      </c>
      <c r="Q26" s="135"/>
      <c r="R26" s="60" t="s">
        <v>1</v>
      </c>
      <c r="S26" s="137"/>
      <c r="T26" s="291" t="s">
        <v>86</v>
      </c>
      <c r="U26" s="291"/>
      <c r="V26" s="383"/>
      <c r="W26" s="384"/>
      <c r="X26" s="384"/>
      <c r="Y26" s="141"/>
      <c r="Z26" s="121"/>
      <c r="AA26" s="122"/>
      <c r="AB26" s="122"/>
      <c r="AC26" s="123"/>
      <c r="AD26" s="121"/>
      <c r="AE26" s="122"/>
      <c r="AF26" s="122"/>
      <c r="AG26" s="124"/>
      <c r="AH26" s="374">
        <f t="shared" ref="AH26" si="20">V27+Z27-AD27</f>
        <v>0</v>
      </c>
      <c r="AI26" s="375"/>
      <c r="AJ26" s="375"/>
      <c r="AK26" s="376"/>
      <c r="AL26" s="94"/>
      <c r="AM26" s="95"/>
      <c r="AN26" s="294"/>
      <c r="AO26" s="295"/>
      <c r="AP26" s="295"/>
      <c r="AQ26" s="295"/>
      <c r="AR26" s="295"/>
      <c r="AS26" s="99"/>
      <c r="AV26" s="22" t="str">
        <f>IF(OR(O26="",Q26=""),"", IF(O26&lt;20,DATE(O26+118,Q26,IF(S26="",1,S26)),DATE(O26+88,Q26,IF(S26="",1,S26))))</f>
        <v/>
      </c>
      <c r="AW26" s="23" t="e">
        <f>IF(AV26&lt;=#REF!,"昔",IF(AV26&lt;=#REF!,"上",IF(AV26&lt;=#REF!,"中","下")))</f>
        <v>#REF!</v>
      </c>
      <c r="AX26" s="9" t="e">
        <f>IF(AV26&lt;=#REF!,5,IF(AV26&lt;=#REF!,7,IF(AV26&lt;=#REF!,9,11)))</f>
        <v>#REF!</v>
      </c>
      <c r="AY26" s="69"/>
      <c r="AZ26" s="70"/>
      <c r="BA26" s="71">
        <f t="shared" ref="BA26" si="21">AN26</f>
        <v>0</v>
      </c>
      <c r="BB26" s="70"/>
      <c r="BC26" s="70"/>
      <c r="BO26" s="1" t="e">
        <f>IF(O26&lt;=VALUE(概算年度),O26+2018,O26+1988)</f>
        <v>#REF!</v>
      </c>
      <c r="BP26" s="1" t="e">
        <f>IF(BO26=2019,1)</f>
        <v>#REF!</v>
      </c>
      <c r="BQ26" s="3" t="e">
        <f>IF(BO26&lt;=2018,1)</f>
        <v>#REF!</v>
      </c>
      <c r="BR26" s="3" t="e">
        <f>IF(BO26&gt;=2020,1)</f>
        <v>#REF!</v>
      </c>
      <c r="BS26" s="3" t="e">
        <f>IF(AND(O26=31,Q26=1,O27=31),1,IF(AND(O26=31,Q26=2,O27=31),2,IF(AND(O26=31,Q26=3,O27=31),3,IF(AND(O26=31,Q26=4,O27=31),4,IF(AND(O26&gt;VALUE(概算年度),O26&lt;31,O27=31),5)))))</f>
        <v>#REF!</v>
      </c>
      <c r="BT26" s="3" t="b">
        <f>IF(OR(O26=31,O26=1),IF(AND(O27=1,OR(Q26=1,Q26=2,Q26=3,Q26=4,Q26=5)),1,IF(AND(O27=1,Q26=6),6,IF(AND(O27=1,Q26=7),7,IF(AND(O27=1,Q26=8),8,IF(AND(O27=1,Q26=9),9,IF(AND(O27=1,Q26=10),10,IF(AND(O27=1,Q26=11),11,IF(AND(O27=1,Q26=12),12)))))))),IF(O27=1,13))</f>
        <v>0</v>
      </c>
      <c r="BU26" s="3" t="e">
        <f>IF(AND(VALUE(概算年度)='報告書(別紙） (3)'!O26,VALUE(概算年度)='報告書(別紙） (3)'!O27),IF('報告書(別紙） (3)'!Q26=1,1,IF('報告書(別紙） (3)'!Q26=2,2,IF('報告書(別紙） (3)'!Q26=3,3))))</f>
        <v>#REF!</v>
      </c>
      <c r="BV26" s="3" t="e">
        <f>IF(BS26=1,"平31_1",IF(BS26=2,"平31_2",IF(BS26=3,"平31_3",IF(BS26=4,"平31_4",IF(BS26=5,"平31_1",IF(BT26=1,"_5月",IF(BT26=6,"_6月",IF(BT26=7,"_7月",IF(BT26=8,"_8月",IF(BT26=9,"_9月",IF(BT26=10,"_10月",IF(BT26=11,"_11月",IF(BT26=12,"_12月",IF(BT26=13,"_5月",IF(AND(O26=O27,O27&lt;&gt;VALUE(概算年度)),IF(Q26=1,"_1月",IF(Q26=2,"_2月",IF(Q26=3,"_3月",IF(Q26=4,"_4月",IF(Q26=5,"_5月",IF(Q26=6,"_6月",IF(Q26=7,"_7月",IF(Q26=8,"_8月",IF(Q26=9,"_9月",IF(Q26=10,"_10月",IF(Q26=11,"_11月",IF(Q26=12,"_12月")))))))))))),IF(BU26=1,"対象年1_3月",IF(BU26=2,"対象年2_3月",IF(BU26=3,"対象年3月",IF(O27=VALUE(概算年度),"対象年1_3月","_1月")))))))))))))))))))</f>
        <v>#REF!</v>
      </c>
    </row>
    <row r="27" spans="2:74" ht="18" customHeight="1" x14ac:dyDescent="0.15">
      <c r="B27" s="286"/>
      <c r="C27" s="287"/>
      <c r="D27" s="287"/>
      <c r="E27" s="287"/>
      <c r="F27" s="287"/>
      <c r="G27" s="287"/>
      <c r="H27" s="287"/>
      <c r="I27" s="288"/>
      <c r="J27" s="286"/>
      <c r="K27" s="287"/>
      <c r="L27" s="287"/>
      <c r="M27" s="287"/>
      <c r="N27" s="290"/>
      <c r="O27" s="134"/>
      <c r="P27" s="11" t="s">
        <v>0</v>
      </c>
      <c r="Q27" s="136"/>
      <c r="R27" s="11" t="s">
        <v>1</v>
      </c>
      <c r="S27" s="138"/>
      <c r="T27" s="297" t="s">
        <v>19</v>
      </c>
      <c r="U27" s="297"/>
      <c r="V27" s="307"/>
      <c r="W27" s="308"/>
      <c r="X27" s="308"/>
      <c r="Y27" s="309"/>
      <c r="Z27" s="314"/>
      <c r="AA27" s="315"/>
      <c r="AB27" s="315"/>
      <c r="AC27" s="315"/>
      <c r="AD27" s="300"/>
      <c r="AE27" s="301"/>
      <c r="AF27" s="301"/>
      <c r="AG27" s="302"/>
      <c r="AH27" s="380"/>
      <c r="AI27" s="381"/>
      <c r="AJ27" s="381"/>
      <c r="AK27" s="382"/>
      <c r="AL27" s="154"/>
      <c r="AM27" s="155"/>
      <c r="AN27" s="156"/>
      <c r="AO27" s="157"/>
      <c r="AP27" s="157"/>
      <c r="AQ27" s="157"/>
      <c r="AR27" s="157"/>
      <c r="AS27" s="98"/>
      <c r="AV27" s="22"/>
      <c r="AW27" s="23"/>
      <c r="AY27" s="44">
        <f t="shared" ref="AY27" si="22">AH27</f>
        <v>0</v>
      </c>
      <c r="AZ27" s="43" t="e">
        <f>IF(AV26&lt;=#REF!,AH27,IF(AND(AV26&gt;=#REF!,AV26&lt;=#REF!),AH27*105/108,AH27))</f>
        <v>#REF!</v>
      </c>
      <c r="BA27" s="42"/>
      <c r="BB27" s="43">
        <f t="shared" ref="BB27" si="23">IF($AL27="賃金で算定",0,INT(AY27*$AL27/100))</f>
        <v>0</v>
      </c>
      <c r="BC27" s="43" t="e">
        <f>IF(AY27=AZ27,BB27,AZ27*$AL27/100)</f>
        <v>#REF!</v>
      </c>
      <c r="BL27" s="21" t="e">
        <f>IF(AY27=AZ27,0,1)</f>
        <v>#REF!</v>
      </c>
      <c r="BM27" s="21" t="e">
        <f>IF(BL27=1,AL27,"")</f>
        <v>#REF!</v>
      </c>
    </row>
    <row r="28" spans="2:74" ht="18" customHeight="1" x14ac:dyDescent="0.15">
      <c r="B28" s="283"/>
      <c r="C28" s="284"/>
      <c r="D28" s="284"/>
      <c r="E28" s="284"/>
      <c r="F28" s="284"/>
      <c r="G28" s="284"/>
      <c r="H28" s="284"/>
      <c r="I28" s="285"/>
      <c r="J28" s="283"/>
      <c r="K28" s="284"/>
      <c r="L28" s="284"/>
      <c r="M28" s="284"/>
      <c r="N28" s="289"/>
      <c r="O28" s="133"/>
      <c r="P28" s="60" t="s">
        <v>29</v>
      </c>
      <c r="Q28" s="135"/>
      <c r="R28" s="60" t="s">
        <v>1</v>
      </c>
      <c r="S28" s="137"/>
      <c r="T28" s="291" t="s">
        <v>86</v>
      </c>
      <c r="U28" s="291"/>
      <c r="V28" s="383"/>
      <c r="W28" s="384"/>
      <c r="X28" s="384"/>
      <c r="Y28" s="141"/>
      <c r="Z28" s="121"/>
      <c r="AA28" s="122"/>
      <c r="AB28" s="122"/>
      <c r="AC28" s="123"/>
      <c r="AD28" s="121"/>
      <c r="AE28" s="122"/>
      <c r="AF28" s="122"/>
      <c r="AG28" s="124"/>
      <c r="AH28" s="374">
        <f t="shared" ref="AH28" si="24">V29+Z29-AD29</f>
        <v>0</v>
      </c>
      <c r="AI28" s="375"/>
      <c r="AJ28" s="375"/>
      <c r="AK28" s="376"/>
      <c r="AL28" s="94"/>
      <c r="AM28" s="95"/>
      <c r="AN28" s="294"/>
      <c r="AO28" s="295"/>
      <c r="AP28" s="295"/>
      <c r="AQ28" s="295"/>
      <c r="AR28" s="295"/>
      <c r="AS28" s="99"/>
      <c r="AV28" s="22" t="str">
        <f>IF(OR(O28="",Q28=""),"", IF(O28&lt;20,DATE(O28+118,Q28,IF(S28="",1,S28)),DATE(O28+88,Q28,IF(S28="",1,S28))))</f>
        <v/>
      </c>
      <c r="AW28" s="23" t="e">
        <f>IF(AV28&lt;=#REF!,"昔",IF(AV28&lt;=#REF!,"上",IF(AV28&lt;=#REF!,"中","下")))</f>
        <v>#REF!</v>
      </c>
      <c r="AX28" s="9" t="e">
        <f>IF(AV28&lt;=#REF!,5,IF(AV28&lt;=#REF!,7,IF(AV28&lt;=#REF!,9,11)))</f>
        <v>#REF!</v>
      </c>
      <c r="AY28" s="69"/>
      <c r="AZ28" s="70"/>
      <c r="BA28" s="71">
        <f t="shared" ref="BA28" si="25">AN28</f>
        <v>0</v>
      </c>
      <c r="BB28" s="70"/>
      <c r="BC28" s="70"/>
      <c r="BO28" s="1" t="e">
        <f>IF(O28&lt;=VALUE(概算年度),O28+2018,O28+1988)</f>
        <v>#REF!</v>
      </c>
      <c r="BP28" s="1" t="e">
        <f>IF(BO28=2019,1)</f>
        <v>#REF!</v>
      </c>
      <c r="BQ28" s="3" t="e">
        <f>IF(BO28&lt;=2018,1)</f>
        <v>#REF!</v>
      </c>
      <c r="BR28" s="3" t="e">
        <f>IF(BO28&gt;=2020,1)</f>
        <v>#REF!</v>
      </c>
      <c r="BS28" s="3" t="e">
        <f>IF(AND(O28=31,Q28=1,O29=31),1,IF(AND(O28=31,Q28=2,O29=31),2,IF(AND(O28=31,Q28=3,O29=31),3,IF(AND(O28=31,Q28=4,O29=31),4,IF(AND(O28&gt;VALUE(概算年度),O28&lt;31,O29=31),5)))))</f>
        <v>#REF!</v>
      </c>
      <c r="BT28" s="3" t="b">
        <f>IF(OR(O28=31,O28=1),IF(AND(O29=1,OR(Q28=1,Q28=2,Q28=3,Q28=4,Q28=5)),1,IF(AND(O29=1,Q28=6),6,IF(AND(O29=1,Q28=7),7,IF(AND(O29=1,Q28=8),8,IF(AND(O29=1,Q28=9),9,IF(AND(O29=1,Q28=10),10,IF(AND(O29=1,Q28=11),11,IF(AND(O29=1,Q28=12),12)))))))),IF(O29=1,13))</f>
        <v>0</v>
      </c>
      <c r="BU28" s="3" t="e">
        <f>IF(AND(VALUE(概算年度)='報告書(別紙） (3)'!O28,VALUE(概算年度)='報告書(別紙） (3)'!O29),IF('報告書(別紙） (3)'!Q28=1,1,IF('報告書(別紙） (3)'!Q28=2,2,IF('報告書(別紙） (3)'!Q28=3,3))))</f>
        <v>#REF!</v>
      </c>
      <c r="BV28" s="3" t="e">
        <f>IF(BS28=1,"平31_1",IF(BS28=2,"平31_2",IF(BS28=3,"平31_3",IF(BS28=4,"平31_4",IF(BS28=5,"平31_1",IF(BT28=1,"_5月",IF(BT28=6,"_6月",IF(BT28=7,"_7月",IF(BT28=8,"_8月",IF(BT28=9,"_9月",IF(BT28=10,"_10月",IF(BT28=11,"_11月",IF(BT28=12,"_12月",IF(BT28=13,"_5月",IF(AND(O28=O29,O29&lt;&gt;VALUE(概算年度)),IF(Q28=1,"_1月",IF(Q28=2,"_2月",IF(Q28=3,"_3月",IF(Q28=4,"_4月",IF(Q28=5,"_5月",IF(Q28=6,"_6月",IF(Q28=7,"_7月",IF(Q28=8,"_8月",IF(Q28=9,"_9月",IF(Q28=10,"_10月",IF(Q28=11,"_11月",IF(Q28=12,"_12月")))))))))))),IF(BU28=1,"対象年1_3月",IF(BU28=2,"対象年2_3月",IF(BU28=3,"対象年3月",IF(O29=VALUE(概算年度),"対象年1_3月","_1月")))))))))))))))))))</f>
        <v>#REF!</v>
      </c>
    </row>
    <row r="29" spans="2:74" ht="18" customHeight="1" x14ac:dyDescent="0.15">
      <c r="B29" s="286"/>
      <c r="C29" s="287"/>
      <c r="D29" s="287"/>
      <c r="E29" s="287"/>
      <c r="F29" s="287"/>
      <c r="G29" s="287"/>
      <c r="H29" s="287"/>
      <c r="I29" s="288"/>
      <c r="J29" s="286"/>
      <c r="K29" s="287"/>
      <c r="L29" s="287"/>
      <c r="M29" s="287"/>
      <c r="N29" s="290"/>
      <c r="O29" s="134"/>
      <c r="P29" s="11" t="s">
        <v>0</v>
      </c>
      <c r="Q29" s="136"/>
      <c r="R29" s="11" t="s">
        <v>1</v>
      </c>
      <c r="S29" s="138"/>
      <c r="T29" s="297" t="s">
        <v>19</v>
      </c>
      <c r="U29" s="297"/>
      <c r="V29" s="307"/>
      <c r="W29" s="308"/>
      <c r="X29" s="308"/>
      <c r="Y29" s="309"/>
      <c r="Z29" s="314"/>
      <c r="AA29" s="315"/>
      <c r="AB29" s="315"/>
      <c r="AC29" s="315"/>
      <c r="AD29" s="300"/>
      <c r="AE29" s="301"/>
      <c r="AF29" s="301"/>
      <c r="AG29" s="302"/>
      <c r="AH29" s="380"/>
      <c r="AI29" s="381"/>
      <c r="AJ29" s="381"/>
      <c r="AK29" s="382"/>
      <c r="AL29" s="154"/>
      <c r="AM29" s="155"/>
      <c r="AN29" s="156"/>
      <c r="AO29" s="157"/>
      <c r="AP29" s="157"/>
      <c r="AQ29" s="157"/>
      <c r="AR29" s="157"/>
      <c r="AS29" s="98"/>
      <c r="AV29" s="22"/>
      <c r="AW29" s="23"/>
      <c r="AY29" s="44">
        <f t="shared" ref="AY29" si="26">AH29</f>
        <v>0</v>
      </c>
      <c r="AZ29" s="43" t="e">
        <f>IF(AV28&lt;=#REF!,AH29,IF(AND(AV28&gt;=#REF!,AV28&lt;=#REF!),AH29*105/108,AH29))</f>
        <v>#REF!</v>
      </c>
      <c r="BA29" s="42"/>
      <c r="BB29" s="43">
        <f t="shared" ref="BB29" si="27">IF($AL29="賃金で算定",0,INT(AY29*$AL29/100))</f>
        <v>0</v>
      </c>
      <c r="BC29" s="43" t="e">
        <f>IF(AY29=AZ29,BB29,AZ29*$AL29/100)</f>
        <v>#REF!</v>
      </c>
      <c r="BL29" s="21" t="e">
        <f>IF(AY29=AZ29,0,1)</f>
        <v>#REF!</v>
      </c>
      <c r="BM29" s="21" t="e">
        <f>IF(BL29=1,AL29,"")</f>
        <v>#REF!</v>
      </c>
    </row>
    <row r="30" spans="2:74" ht="18" customHeight="1" x14ac:dyDescent="0.15">
      <c r="B30" s="283"/>
      <c r="C30" s="284"/>
      <c r="D30" s="284"/>
      <c r="E30" s="284"/>
      <c r="F30" s="284"/>
      <c r="G30" s="284"/>
      <c r="H30" s="284"/>
      <c r="I30" s="285"/>
      <c r="J30" s="283"/>
      <c r="K30" s="284"/>
      <c r="L30" s="284"/>
      <c r="M30" s="284"/>
      <c r="N30" s="289"/>
      <c r="O30" s="133"/>
      <c r="P30" s="60" t="s">
        <v>29</v>
      </c>
      <c r="Q30" s="135"/>
      <c r="R30" s="60" t="s">
        <v>1</v>
      </c>
      <c r="S30" s="137"/>
      <c r="T30" s="291" t="s">
        <v>86</v>
      </c>
      <c r="U30" s="291"/>
      <c r="V30" s="383"/>
      <c r="W30" s="384"/>
      <c r="X30" s="384"/>
      <c r="Y30" s="141"/>
      <c r="Z30" s="121"/>
      <c r="AA30" s="122"/>
      <c r="AB30" s="122"/>
      <c r="AC30" s="123"/>
      <c r="AD30" s="121"/>
      <c r="AE30" s="122"/>
      <c r="AF30" s="122"/>
      <c r="AG30" s="124"/>
      <c r="AH30" s="374">
        <f t="shared" ref="AH30" si="28">V31+Z31-AD31</f>
        <v>0</v>
      </c>
      <c r="AI30" s="375"/>
      <c r="AJ30" s="375"/>
      <c r="AK30" s="376"/>
      <c r="AL30" s="94"/>
      <c r="AM30" s="95"/>
      <c r="AN30" s="294"/>
      <c r="AO30" s="295"/>
      <c r="AP30" s="295"/>
      <c r="AQ30" s="295"/>
      <c r="AR30" s="295"/>
      <c r="AS30" s="99"/>
      <c r="AV30" s="22" t="str">
        <f>IF(OR(O30="",Q30=""),"", IF(O30&lt;20,DATE(O30+118,Q30,IF(S30="",1,S30)),DATE(O30+88,Q30,IF(S30="",1,S30))))</f>
        <v/>
      </c>
      <c r="AW30" s="23" t="e">
        <f>IF(AV30&lt;=#REF!,"昔",IF(AV30&lt;=#REF!,"上",IF(AV30&lt;=#REF!,"中","下")))</f>
        <v>#REF!</v>
      </c>
      <c r="AX30" s="9" t="e">
        <f>IF(AV30&lt;=#REF!,5,IF(AV30&lt;=#REF!,7,IF(AV30&lt;=#REF!,9,11)))</f>
        <v>#REF!</v>
      </c>
      <c r="AY30" s="69"/>
      <c r="AZ30" s="70"/>
      <c r="BA30" s="71">
        <f t="shared" ref="BA30" si="29">AN30</f>
        <v>0</v>
      </c>
      <c r="BB30" s="70"/>
      <c r="BC30" s="70"/>
      <c r="BO30" s="1" t="e">
        <f>IF(O30&lt;=VALUE(概算年度),O30+2018,O30+1988)</f>
        <v>#REF!</v>
      </c>
      <c r="BP30" s="1" t="e">
        <f>IF(BO30=2019,1)</f>
        <v>#REF!</v>
      </c>
      <c r="BQ30" s="3" t="e">
        <f>IF(BO30&lt;=2018,1)</f>
        <v>#REF!</v>
      </c>
      <c r="BR30" s="3" t="e">
        <f>IF(BO30&gt;=2020,1)</f>
        <v>#REF!</v>
      </c>
      <c r="BS30" s="3" t="e">
        <f>IF(AND(O30=31,Q30=1,O31=31),1,IF(AND(O30=31,Q30=2,O31=31),2,IF(AND(O30=31,Q30=3,O31=31),3,IF(AND(O30=31,Q30=4,O31=31),4,IF(AND(O30&gt;VALUE(概算年度),O30&lt;31,O31=31),5)))))</f>
        <v>#REF!</v>
      </c>
      <c r="BT30" s="3" t="b">
        <f>IF(OR(O30=31,O30=1),IF(AND(O31=1,OR(Q30=1,Q30=2,Q30=3,Q30=4,Q30=5)),1,IF(AND(O31=1,Q30=6),6,IF(AND(O31=1,Q30=7),7,IF(AND(O31=1,Q30=8),8,IF(AND(O31=1,Q30=9),9,IF(AND(O31=1,Q30=10),10,IF(AND(O31=1,Q30=11),11,IF(AND(O31=1,Q30=12),12)))))))),IF(O31=1,13))</f>
        <v>0</v>
      </c>
      <c r="BU30" s="3" t="e">
        <f>IF(AND(VALUE(概算年度)='報告書(別紙） (3)'!O30,VALUE(概算年度)='報告書(別紙） (3)'!O31),IF('報告書(別紙） (3)'!Q30=1,1,IF('報告書(別紙） (3)'!Q30=2,2,IF('報告書(別紙） (3)'!Q30=3,3))))</f>
        <v>#REF!</v>
      </c>
      <c r="BV30" s="3" t="e">
        <f>IF(BS30=1,"平31_1",IF(BS30=2,"平31_2",IF(BS30=3,"平31_3",IF(BS30=4,"平31_4",IF(BS30=5,"平31_1",IF(BT30=1,"_5月",IF(BT30=6,"_6月",IF(BT30=7,"_7月",IF(BT30=8,"_8月",IF(BT30=9,"_9月",IF(BT30=10,"_10月",IF(BT30=11,"_11月",IF(BT30=12,"_12月",IF(BT30=13,"_5月",IF(AND(O30=O31,O31&lt;&gt;VALUE(概算年度)),IF(Q30=1,"_1月",IF(Q30=2,"_2月",IF(Q30=3,"_3月",IF(Q30=4,"_4月",IF(Q30=5,"_5月",IF(Q30=6,"_6月",IF(Q30=7,"_7月",IF(Q30=8,"_8月",IF(Q30=9,"_9月",IF(Q30=10,"_10月",IF(Q30=11,"_11月",IF(Q30=12,"_12月")))))))))))),IF(BU30=1,"対象年1_3月",IF(BU30=2,"対象年2_3月",IF(BU30=3,"対象年3月",IF(O31=VALUE(概算年度),"対象年1_3月","_1月")))))))))))))))))))</f>
        <v>#REF!</v>
      </c>
    </row>
    <row r="31" spans="2:74" ht="18" customHeight="1" x14ac:dyDescent="0.15">
      <c r="B31" s="286"/>
      <c r="C31" s="287"/>
      <c r="D31" s="287"/>
      <c r="E31" s="287"/>
      <c r="F31" s="287"/>
      <c r="G31" s="287"/>
      <c r="H31" s="287"/>
      <c r="I31" s="288"/>
      <c r="J31" s="286"/>
      <c r="K31" s="287"/>
      <c r="L31" s="287"/>
      <c r="M31" s="287"/>
      <c r="N31" s="290"/>
      <c r="O31" s="134"/>
      <c r="P31" s="11" t="s">
        <v>0</v>
      </c>
      <c r="Q31" s="136"/>
      <c r="R31" s="11" t="s">
        <v>1</v>
      </c>
      <c r="S31" s="138"/>
      <c r="T31" s="297" t="s">
        <v>19</v>
      </c>
      <c r="U31" s="297"/>
      <c r="V31" s="307"/>
      <c r="W31" s="308"/>
      <c r="X31" s="308"/>
      <c r="Y31" s="309"/>
      <c r="Z31" s="314"/>
      <c r="AA31" s="315"/>
      <c r="AB31" s="315"/>
      <c r="AC31" s="315"/>
      <c r="AD31" s="300"/>
      <c r="AE31" s="301"/>
      <c r="AF31" s="301"/>
      <c r="AG31" s="302"/>
      <c r="AH31" s="380"/>
      <c r="AI31" s="381"/>
      <c r="AJ31" s="381"/>
      <c r="AK31" s="382"/>
      <c r="AL31" s="154"/>
      <c r="AM31" s="155"/>
      <c r="AN31" s="156"/>
      <c r="AO31" s="157"/>
      <c r="AP31" s="157"/>
      <c r="AQ31" s="157"/>
      <c r="AR31" s="157"/>
      <c r="AS31" s="98"/>
      <c r="AV31" s="22"/>
      <c r="AW31" s="23"/>
      <c r="AY31" s="44">
        <f t="shared" ref="AY31" si="30">AH31</f>
        <v>0</v>
      </c>
      <c r="AZ31" s="43" t="e">
        <f>IF(AV30&lt;=#REF!,AH31,IF(AND(AV30&gt;=#REF!,AV30&lt;=#REF!),AH31*105/108,AH31))</f>
        <v>#REF!</v>
      </c>
      <c r="BA31" s="42"/>
      <c r="BB31" s="43">
        <f t="shared" ref="BB31" si="31">IF($AL31="賃金で算定",0,INT(AY31*$AL31/100))</f>
        <v>0</v>
      </c>
      <c r="BC31" s="43" t="e">
        <f>IF(AY31=AZ31,BB31,AZ31*$AL31/100)</f>
        <v>#REF!</v>
      </c>
      <c r="BL31" s="21" t="e">
        <f>IF(AY31=AZ31,0,1)</f>
        <v>#REF!</v>
      </c>
      <c r="BM31" s="21" t="e">
        <f>IF(BL31=1,AL31,"")</f>
        <v>#REF!</v>
      </c>
    </row>
    <row r="32" spans="2:74" ht="18" customHeight="1" x14ac:dyDescent="0.15">
      <c r="B32" s="211" t="s">
        <v>70</v>
      </c>
      <c r="C32" s="317"/>
      <c r="D32" s="317"/>
      <c r="E32" s="318"/>
      <c r="F32" s="371"/>
      <c r="G32" s="326"/>
      <c r="H32" s="326"/>
      <c r="I32" s="326"/>
      <c r="J32" s="326"/>
      <c r="K32" s="326"/>
      <c r="L32" s="326"/>
      <c r="M32" s="326"/>
      <c r="N32" s="327"/>
      <c r="O32" s="211" t="s">
        <v>65</v>
      </c>
      <c r="P32" s="317"/>
      <c r="Q32" s="317"/>
      <c r="R32" s="317"/>
      <c r="S32" s="317"/>
      <c r="T32" s="317"/>
      <c r="U32" s="318"/>
      <c r="V32" s="374">
        <f>SUM(V14:Y31)</f>
        <v>0</v>
      </c>
      <c r="W32" s="375"/>
      <c r="X32" s="375"/>
      <c r="Y32" s="376"/>
      <c r="Z32" s="374">
        <f t="shared" ref="Z32" si="32">SUM(Z14:AC31)</f>
        <v>0</v>
      </c>
      <c r="AA32" s="375"/>
      <c r="AB32" s="375"/>
      <c r="AC32" s="376"/>
      <c r="AD32" s="374">
        <f t="shared" ref="AD32" si="33">SUM(AD14:AG31)</f>
        <v>0</v>
      </c>
      <c r="AE32" s="375"/>
      <c r="AF32" s="375"/>
      <c r="AG32" s="376"/>
      <c r="AH32" s="374">
        <f t="shared" ref="AH32" si="34">SUM(AH14:AK31)</f>
        <v>0</v>
      </c>
      <c r="AI32" s="375"/>
      <c r="AJ32" s="375"/>
      <c r="AK32" s="376"/>
      <c r="AL32" s="100"/>
      <c r="AM32" s="101"/>
      <c r="AN32" s="294"/>
      <c r="AO32" s="295"/>
      <c r="AP32" s="295"/>
      <c r="AQ32" s="295"/>
      <c r="AR32" s="295"/>
      <c r="AS32" s="102"/>
      <c r="AW32" s="23"/>
      <c r="AY32" s="69"/>
      <c r="AZ32" s="79"/>
      <c r="BA32" s="80">
        <f>BA14+BA16+BA18+BA20+BA22+BA24+BA26+BA28+BA30</f>
        <v>0</v>
      </c>
      <c r="BB32" s="71">
        <f>BB15+BB17+BB19+BB21+BB23+BB25+BB27+BB29+BB31</f>
        <v>0</v>
      </c>
      <c r="BC32" s="71">
        <f>SUMIF(BL15:BL31,0,BC15:BC31)+ROUNDDOWN(ROUNDDOWN(BL32*105/108,0)*BM32/100,0)</f>
        <v>0</v>
      </c>
      <c r="BL32" s="21">
        <f>SUMIF(BL15:BL31,1,AH15:AK31)</f>
        <v>0</v>
      </c>
      <c r="BM32" s="21">
        <f>IF(COUNT(BM15:BM31)=0,0,SUM(BM15:BM31)/COUNT(BM15:BM31))</f>
        <v>0</v>
      </c>
      <c r="BV32" s="3"/>
    </row>
    <row r="33" spans="1:77" ht="18" customHeight="1" x14ac:dyDescent="0.15">
      <c r="B33" s="319"/>
      <c r="C33" s="320"/>
      <c r="D33" s="320"/>
      <c r="E33" s="321"/>
      <c r="F33" s="372"/>
      <c r="G33" s="329"/>
      <c r="H33" s="329"/>
      <c r="I33" s="329"/>
      <c r="J33" s="329"/>
      <c r="K33" s="329"/>
      <c r="L33" s="329"/>
      <c r="M33" s="329"/>
      <c r="N33" s="330"/>
      <c r="O33" s="319"/>
      <c r="P33" s="320"/>
      <c r="Q33" s="320"/>
      <c r="R33" s="320"/>
      <c r="S33" s="320"/>
      <c r="T33" s="320"/>
      <c r="U33" s="321"/>
      <c r="V33" s="377"/>
      <c r="W33" s="378"/>
      <c r="X33" s="378"/>
      <c r="Y33" s="379"/>
      <c r="Z33" s="377"/>
      <c r="AA33" s="378"/>
      <c r="AB33" s="378"/>
      <c r="AC33" s="379"/>
      <c r="AD33" s="377"/>
      <c r="AE33" s="378"/>
      <c r="AF33" s="378"/>
      <c r="AG33" s="379"/>
      <c r="AH33" s="377"/>
      <c r="AI33" s="378"/>
      <c r="AJ33" s="378"/>
      <c r="AK33" s="379"/>
      <c r="AL33" s="103"/>
      <c r="AM33" s="104"/>
      <c r="AN33" s="333"/>
      <c r="AO33" s="158"/>
      <c r="AP33" s="158"/>
      <c r="AQ33" s="158"/>
      <c r="AR33" s="158"/>
      <c r="AS33" s="104"/>
      <c r="AW33" s="23"/>
      <c r="AY33" s="81">
        <f>AY15+AY17+AY19+AY21+AY23+AY25+AY27+AY29+AY31</f>
        <v>0</v>
      </c>
      <c r="AZ33" s="82"/>
      <c r="BA33" s="82"/>
      <c r="BB33" s="83">
        <f>BB32</f>
        <v>0</v>
      </c>
      <c r="BC33" s="84"/>
    </row>
    <row r="34" spans="1:77" ht="18" customHeight="1" x14ac:dyDescent="0.15">
      <c r="B34" s="322"/>
      <c r="C34" s="323"/>
      <c r="D34" s="323"/>
      <c r="E34" s="324"/>
      <c r="F34" s="373"/>
      <c r="G34" s="331"/>
      <c r="H34" s="331"/>
      <c r="I34" s="331"/>
      <c r="J34" s="331"/>
      <c r="K34" s="331"/>
      <c r="L34" s="331"/>
      <c r="M34" s="331"/>
      <c r="N34" s="332"/>
      <c r="O34" s="322"/>
      <c r="P34" s="323"/>
      <c r="Q34" s="323"/>
      <c r="R34" s="323"/>
      <c r="S34" s="323"/>
      <c r="T34" s="323"/>
      <c r="U34" s="324"/>
      <c r="V34" s="380"/>
      <c r="W34" s="381"/>
      <c r="X34" s="381"/>
      <c r="Y34" s="382"/>
      <c r="Z34" s="380"/>
      <c r="AA34" s="381"/>
      <c r="AB34" s="381"/>
      <c r="AC34" s="382"/>
      <c r="AD34" s="380"/>
      <c r="AE34" s="381"/>
      <c r="AF34" s="381"/>
      <c r="AG34" s="382"/>
      <c r="AH34" s="380"/>
      <c r="AI34" s="381"/>
      <c r="AJ34" s="381"/>
      <c r="AK34" s="382"/>
      <c r="AL34" s="97"/>
      <c r="AM34" s="106"/>
      <c r="AN34" s="156"/>
      <c r="AO34" s="157"/>
      <c r="AP34" s="157"/>
      <c r="AQ34" s="157"/>
      <c r="AR34" s="157"/>
      <c r="AS34" s="106"/>
      <c r="AU34" s="31"/>
      <c r="AW34" s="23"/>
      <c r="AY34" s="46"/>
      <c r="AZ34" s="47" t="e">
        <f>IF(AZ15+AZ17+AZ19+AZ21+AZ23+AZ25+AZ27+AZ29+AZ31=AY33,0,ROUNDDOWN(AZ15+AZ17+AZ19+AZ21+AZ23+AZ25+AZ27+AZ29+AZ31,0))</f>
        <v>#REF!</v>
      </c>
      <c r="BA34" s="45"/>
      <c r="BB34" s="45"/>
      <c r="BC34" s="47">
        <f>IF(BC32=BB33,0,BC32)</f>
        <v>0</v>
      </c>
    </row>
    <row r="35" spans="1:77" s="9" customFormat="1" ht="18"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t="str">
        <f>IF(AND($F32="",$V32+$V33&gt;0),"事業の種類を選択してください。","")</f>
        <v/>
      </c>
      <c r="AE35" s="1"/>
      <c r="AF35" s="1"/>
      <c r="AG35" s="1"/>
      <c r="AH35" s="1"/>
      <c r="AI35" s="1"/>
      <c r="AJ35" s="1"/>
      <c r="AK35" s="1"/>
      <c r="AL35" s="1"/>
      <c r="AM35" s="1"/>
      <c r="AN35" s="365">
        <f>IF(AN32=0,0,AN32+IF(AN34=0,AN33,AN34))</f>
        <v>0</v>
      </c>
      <c r="AO35" s="365"/>
      <c r="AP35" s="365"/>
      <c r="AQ35" s="365"/>
      <c r="AR35" s="365"/>
      <c r="AS35" s="1"/>
      <c r="AT35" s="1"/>
      <c r="AU35" s="1"/>
      <c r="AV35" s="1"/>
      <c r="AW35" s="23"/>
      <c r="BD35" s="21"/>
      <c r="BE35" s="21"/>
      <c r="BF35" s="1"/>
      <c r="BG35" s="1"/>
      <c r="BH35" s="1"/>
      <c r="BI35" s="1"/>
      <c r="BJ35" s="1"/>
      <c r="BK35" s="1"/>
      <c r="BL35" s="1"/>
      <c r="BM35" s="1"/>
      <c r="BN35" s="1"/>
      <c r="BO35" s="1"/>
      <c r="BP35" s="1"/>
      <c r="BQ35" s="1"/>
      <c r="BR35" s="1"/>
      <c r="BS35" s="1"/>
      <c r="BT35" s="1"/>
      <c r="BU35" s="1"/>
      <c r="BV35" s="1"/>
      <c r="BW35" s="1"/>
      <c r="BX35" s="1"/>
      <c r="BY35" s="1"/>
    </row>
  </sheetData>
  <sheetProtection selectLockedCells="1"/>
  <dataConsolidate/>
  <mergeCells count="157">
    <mergeCell ref="AR7:AS9"/>
    <mergeCell ref="J8:J10"/>
    <mergeCell ref="K8:K10"/>
    <mergeCell ref="L8:L10"/>
    <mergeCell ref="M8:M10"/>
    <mergeCell ref="N8:N10"/>
    <mergeCell ref="AM3:AP4"/>
    <mergeCell ref="B7:I10"/>
    <mergeCell ref="J7:K7"/>
    <mergeCell ref="M7:N7"/>
    <mergeCell ref="O7:T7"/>
    <mergeCell ref="U7:W7"/>
    <mergeCell ref="AL7:AM9"/>
    <mergeCell ref="AN7:AO9"/>
    <mergeCell ref="AP7:AQ9"/>
    <mergeCell ref="S8:S10"/>
    <mergeCell ref="T8:T10"/>
    <mergeCell ref="U8:U10"/>
    <mergeCell ref="V8:V10"/>
    <mergeCell ref="W8:W10"/>
    <mergeCell ref="O8:O10"/>
    <mergeCell ref="P8:P10"/>
    <mergeCell ref="Q8:Q10"/>
    <mergeCell ref="R8:R10"/>
    <mergeCell ref="B16:I17"/>
    <mergeCell ref="J16:N17"/>
    <mergeCell ref="T16:U16"/>
    <mergeCell ref="V16:X16"/>
    <mergeCell ref="AH16:AK17"/>
    <mergeCell ref="AD12:AG13"/>
    <mergeCell ref="AH12:AK13"/>
    <mergeCell ref="BB12:BC12"/>
    <mergeCell ref="AN13:AS13"/>
    <mergeCell ref="B14:I15"/>
    <mergeCell ref="J14:N15"/>
    <mergeCell ref="T14:U14"/>
    <mergeCell ref="V14:X14"/>
    <mergeCell ref="AH14:AK15"/>
    <mergeCell ref="AN14:AR14"/>
    <mergeCell ref="T15:U15"/>
    <mergeCell ref="V15:Y15"/>
    <mergeCell ref="B11:I13"/>
    <mergeCell ref="J11:N13"/>
    <mergeCell ref="O11:U13"/>
    <mergeCell ref="Y11:AH11"/>
    <mergeCell ref="AL11:AM11"/>
    <mergeCell ref="AN11:AS11"/>
    <mergeCell ref="V12:Y13"/>
    <mergeCell ref="Z12:AC13"/>
    <mergeCell ref="AL12:AM13"/>
    <mergeCell ref="AN12:AS12"/>
    <mergeCell ref="Z19:AC19"/>
    <mergeCell ref="AD19:AG19"/>
    <mergeCell ref="T17:U17"/>
    <mergeCell ref="V17:Y17"/>
    <mergeCell ref="Z17:AC17"/>
    <mergeCell ref="AD17:AG17"/>
    <mergeCell ref="AL17:AM17"/>
    <mergeCell ref="AN17:AR17"/>
    <mergeCell ref="Z15:AC15"/>
    <mergeCell ref="AD15:AG15"/>
    <mergeCell ref="AL15:AM15"/>
    <mergeCell ref="AN15:AR15"/>
    <mergeCell ref="AN16:AR16"/>
    <mergeCell ref="B22:I23"/>
    <mergeCell ref="J22:N23"/>
    <mergeCell ref="T22:U22"/>
    <mergeCell ref="V22:X22"/>
    <mergeCell ref="AH22:AK23"/>
    <mergeCell ref="AN22:AR22"/>
    <mergeCell ref="AL19:AM19"/>
    <mergeCell ref="AN19:AR19"/>
    <mergeCell ref="B20:I21"/>
    <mergeCell ref="J20:N21"/>
    <mergeCell ref="T20:U20"/>
    <mergeCell ref="V20:X20"/>
    <mergeCell ref="AH20:AK21"/>
    <mergeCell ref="AN20:AR20"/>
    <mergeCell ref="T21:U21"/>
    <mergeCell ref="V21:Y21"/>
    <mergeCell ref="B18:I19"/>
    <mergeCell ref="J18:N19"/>
    <mergeCell ref="T18:U18"/>
    <mergeCell ref="V18:X18"/>
    <mergeCell ref="AH18:AK19"/>
    <mergeCell ref="AN18:AR18"/>
    <mergeCell ref="T19:U19"/>
    <mergeCell ref="V19:Y19"/>
    <mergeCell ref="Z25:AC25"/>
    <mergeCell ref="AD25:AG25"/>
    <mergeCell ref="T23:U23"/>
    <mergeCell ref="V23:Y23"/>
    <mergeCell ref="Z23:AC23"/>
    <mergeCell ref="AD23:AG23"/>
    <mergeCell ref="AL23:AM23"/>
    <mergeCell ref="AN23:AR23"/>
    <mergeCell ref="Z21:AC21"/>
    <mergeCell ref="AD21:AG21"/>
    <mergeCell ref="AL21:AM21"/>
    <mergeCell ref="AN21:AR21"/>
    <mergeCell ref="B28:I29"/>
    <mergeCell ref="J28:N29"/>
    <mergeCell ref="T28:U28"/>
    <mergeCell ref="V28:X28"/>
    <mergeCell ref="AH28:AK29"/>
    <mergeCell ref="AN28:AR28"/>
    <mergeCell ref="AL25:AM25"/>
    <mergeCell ref="AN25:AR25"/>
    <mergeCell ref="B26:I27"/>
    <mergeCell ref="J26:N27"/>
    <mergeCell ref="T26:U26"/>
    <mergeCell ref="V26:X26"/>
    <mergeCell ref="AH26:AK27"/>
    <mergeCell ref="AN26:AR26"/>
    <mergeCell ref="T27:U27"/>
    <mergeCell ref="V27:Y27"/>
    <mergeCell ref="B24:I25"/>
    <mergeCell ref="J24:N25"/>
    <mergeCell ref="T24:U24"/>
    <mergeCell ref="V24:X24"/>
    <mergeCell ref="AH24:AK25"/>
    <mergeCell ref="AN24:AR24"/>
    <mergeCell ref="T25:U25"/>
    <mergeCell ref="V25:Y25"/>
    <mergeCell ref="T29:U29"/>
    <mergeCell ref="V29:Y29"/>
    <mergeCell ref="Z29:AC29"/>
    <mergeCell ref="AD29:AG29"/>
    <mergeCell ref="AL29:AM29"/>
    <mergeCell ref="AN29:AR29"/>
    <mergeCell ref="Z27:AC27"/>
    <mergeCell ref="AD27:AG27"/>
    <mergeCell ref="AL27:AM27"/>
    <mergeCell ref="AN27:AR27"/>
    <mergeCell ref="AN33:AR33"/>
    <mergeCell ref="AN34:AR34"/>
    <mergeCell ref="AN35:AR35"/>
    <mergeCell ref="AL31:AM31"/>
    <mergeCell ref="AN31:AR31"/>
    <mergeCell ref="B32:E34"/>
    <mergeCell ref="F32:N34"/>
    <mergeCell ref="O32:U34"/>
    <mergeCell ref="V32:Y34"/>
    <mergeCell ref="Z32:AC34"/>
    <mergeCell ref="AD32:AG34"/>
    <mergeCell ref="AH32:AK34"/>
    <mergeCell ref="AN32:AR32"/>
    <mergeCell ref="B30:I31"/>
    <mergeCell ref="J30:N31"/>
    <mergeCell ref="T30:U30"/>
    <mergeCell ref="V30:X30"/>
    <mergeCell ref="AH30:AK31"/>
    <mergeCell ref="AN30:AR30"/>
    <mergeCell ref="T31:U31"/>
    <mergeCell ref="V31:Y31"/>
    <mergeCell ref="Z31:AC31"/>
    <mergeCell ref="AD31:AG31"/>
  </mergeCells>
  <phoneticPr fontId="2"/>
  <dataValidations count="1">
    <dataValidation type="list" allowBlank="1" showInputMessage="1" showErrorMessage="1" sqref="AM3:AP4" xr:uid="{7FE74738-FA90-4E8D-B20B-CD1210C4E514}">
      <formula1>"事業主控,提出用"</formula1>
    </dataValidation>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BEA2C-6B80-470A-BDAD-9D13F56DD60B}">
  <sheetPr>
    <tabColor indexed="50"/>
  </sheetPr>
  <dimension ref="A1:BY35"/>
  <sheetViews>
    <sheetView showGridLines="0" showZeros="0" zoomScale="80" zoomScaleNormal="80" zoomScaleSheetLayoutView="80" workbookViewId="0">
      <selection activeCell="AN21" sqref="AN21:AR21"/>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9" hidden="1" customWidth="1"/>
    <col min="56" max="57" width="3.625" style="21"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2:74" ht="5.25" customHeight="1" x14ac:dyDescent="0.15">
      <c r="X1" s="3"/>
      <c r="Y1" s="3"/>
    </row>
    <row r="2" spans="2:74" ht="17.25" customHeight="1" x14ac:dyDescent="0.15">
      <c r="B2" s="2" t="s">
        <v>30</v>
      </c>
      <c r="S2" s="9"/>
      <c r="T2" s="9"/>
      <c r="U2" s="9"/>
      <c r="V2" s="9"/>
      <c r="W2" s="9"/>
      <c r="AL2" s="24"/>
    </row>
    <row r="3" spans="2:74" ht="12.75" customHeight="1" x14ac:dyDescent="0.15">
      <c r="M3" s="25"/>
      <c r="N3" s="25"/>
      <c r="O3" s="25"/>
      <c r="P3" s="25"/>
      <c r="Q3" s="25"/>
      <c r="R3" s="25"/>
      <c r="S3" s="25"/>
      <c r="T3" s="26"/>
      <c r="U3" s="26"/>
      <c r="V3" s="26"/>
      <c r="W3" s="26"/>
      <c r="X3" s="26"/>
      <c r="Y3" s="26"/>
      <c r="Z3" s="26"/>
      <c r="AA3" s="25"/>
      <c r="AB3" s="25"/>
      <c r="AC3" s="25"/>
      <c r="AL3" s="24"/>
      <c r="AM3" s="143" t="s">
        <v>91</v>
      </c>
      <c r="AN3" s="144"/>
      <c r="AO3" s="144"/>
      <c r="AP3" s="145"/>
      <c r="AZ3" s="1"/>
    </row>
    <row r="4" spans="2:74" ht="12.75" customHeight="1" x14ac:dyDescent="0.15">
      <c r="M4" s="25"/>
      <c r="N4" s="25"/>
      <c r="O4" s="25"/>
      <c r="P4" s="25"/>
      <c r="Q4" s="25"/>
      <c r="R4" s="25"/>
      <c r="S4" s="25"/>
      <c r="T4" s="26"/>
      <c r="U4" s="26"/>
      <c r="V4" s="26"/>
      <c r="W4" s="26"/>
      <c r="X4" s="26"/>
      <c r="Y4" s="26"/>
      <c r="Z4" s="26"/>
      <c r="AA4" s="25"/>
      <c r="AB4" s="25"/>
      <c r="AC4" s="25"/>
      <c r="AL4" s="24"/>
      <c r="AM4" s="146"/>
      <c r="AN4" s="147"/>
      <c r="AO4" s="147"/>
      <c r="AP4" s="148"/>
    </row>
    <row r="5" spans="2:74" ht="12.75" customHeight="1" x14ac:dyDescent="0.15">
      <c r="M5" s="25"/>
      <c r="N5" s="25"/>
      <c r="O5" s="25"/>
      <c r="P5" s="25"/>
      <c r="Q5" s="25"/>
      <c r="R5" s="25"/>
      <c r="S5" s="25"/>
      <c r="T5" s="25"/>
      <c r="U5" s="25"/>
      <c r="V5" s="25"/>
      <c r="W5" s="25"/>
      <c r="X5" s="25"/>
      <c r="Y5" s="25"/>
      <c r="Z5" s="25"/>
      <c r="AA5" s="25"/>
      <c r="AB5" s="25"/>
      <c r="AC5" s="25"/>
      <c r="AL5" s="24"/>
      <c r="AM5" s="53"/>
      <c r="AN5" s="53"/>
    </row>
    <row r="6" spans="2:74" ht="6" customHeight="1" x14ac:dyDescent="0.15">
      <c r="M6" s="25"/>
      <c r="N6" s="25"/>
      <c r="O6" s="25"/>
      <c r="P6" s="25"/>
      <c r="Q6" s="25"/>
      <c r="R6" s="25"/>
      <c r="S6" s="25"/>
      <c r="T6" s="25"/>
      <c r="U6" s="25"/>
      <c r="V6" s="25"/>
      <c r="W6" s="25"/>
      <c r="X6" s="25"/>
      <c r="Y6" s="25"/>
      <c r="Z6" s="25"/>
      <c r="AA6" s="25"/>
      <c r="AB6" s="25"/>
      <c r="AC6" s="25"/>
      <c r="AL6" s="24"/>
      <c r="AM6" s="24"/>
    </row>
    <row r="7" spans="2:74" ht="12.75" customHeight="1" x14ac:dyDescent="0.15">
      <c r="B7" s="207" t="s">
        <v>2</v>
      </c>
      <c r="C7" s="208"/>
      <c r="D7" s="208"/>
      <c r="E7" s="208"/>
      <c r="F7" s="208"/>
      <c r="G7" s="208"/>
      <c r="H7" s="208"/>
      <c r="I7" s="208"/>
      <c r="J7" s="212" t="s">
        <v>10</v>
      </c>
      <c r="K7" s="212"/>
      <c r="L7" s="54" t="s">
        <v>3</v>
      </c>
      <c r="M7" s="212" t="s">
        <v>11</v>
      </c>
      <c r="N7" s="212"/>
      <c r="O7" s="213" t="s">
        <v>12</v>
      </c>
      <c r="P7" s="212"/>
      <c r="Q7" s="212"/>
      <c r="R7" s="212"/>
      <c r="S7" s="212"/>
      <c r="T7" s="212"/>
      <c r="U7" s="212" t="s">
        <v>13</v>
      </c>
      <c r="V7" s="212"/>
      <c r="W7" s="212"/>
      <c r="AD7" s="11"/>
      <c r="AE7" s="11"/>
      <c r="AF7" s="11"/>
      <c r="AG7" s="11"/>
      <c r="AH7" s="11"/>
      <c r="AI7" s="11"/>
      <c r="AJ7" s="11"/>
      <c r="AL7" s="396"/>
      <c r="AM7" s="201"/>
      <c r="AN7" s="198" t="s">
        <v>4</v>
      </c>
      <c r="AO7" s="198"/>
      <c r="AP7" s="397">
        <v>5</v>
      </c>
      <c r="AQ7" s="397"/>
      <c r="AR7" s="198" t="s">
        <v>5</v>
      </c>
      <c r="AS7" s="204"/>
    </row>
    <row r="8" spans="2:74" ht="13.9" customHeight="1" x14ac:dyDescent="0.15">
      <c r="B8" s="208"/>
      <c r="C8" s="208"/>
      <c r="D8" s="208"/>
      <c r="E8" s="208"/>
      <c r="F8" s="208"/>
      <c r="G8" s="208"/>
      <c r="H8" s="208"/>
      <c r="I8" s="208"/>
      <c r="J8" s="279" t="s">
        <v>92</v>
      </c>
      <c r="K8" s="281" t="s">
        <v>92</v>
      </c>
      <c r="L8" s="279" t="s">
        <v>93</v>
      </c>
      <c r="M8" s="303" t="s">
        <v>94</v>
      </c>
      <c r="N8" s="305" t="s">
        <v>95</v>
      </c>
      <c r="O8" s="279" t="s">
        <v>96</v>
      </c>
      <c r="P8" s="277" t="s">
        <v>97</v>
      </c>
      <c r="Q8" s="277" t="s">
        <v>92</v>
      </c>
      <c r="R8" s="277" t="s">
        <v>94</v>
      </c>
      <c r="S8" s="277" t="s">
        <v>96</v>
      </c>
      <c r="T8" s="305" t="s">
        <v>98</v>
      </c>
      <c r="U8" s="415">
        <f>報告書!U10</f>
        <v>0</v>
      </c>
      <c r="V8" s="418">
        <f>報告書!V10</f>
        <v>0</v>
      </c>
      <c r="W8" s="421">
        <f>報告書!W10</f>
        <v>0</v>
      </c>
      <c r="AD8" s="11"/>
      <c r="AE8" s="11"/>
      <c r="AF8" s="11"/>
      <c r="AG8" s="11"/>
      <c r="AH8" s="11"/>
      <c r="AI8" s="11"/>
      <c r="AJ8" s="11"/>
      <c r="AL8" s="215"/>
      <c r="AM8" s="202"/>
      <c r="AN8" s="199"/>
      <c r="AO8" s="199"/>
      <c r="AP8" s="398"/>
      <c r="AQ8" s="398"/>
      <c r="AR8" s="199"/>
      <c r="AS8" s="205"/>
    </row>
    <row r="9" spans="2:74" ht="9" customHeight="1" x14ac:dyDescent="0.15">
      <c r="B9" s="208"/>
      <c r="C9" s="208"/>
      <c r="D9" s="208"/>
      <c r="E9" s="208"/>
      <c r="F9" s="208"/>
      <c r="G9" s="208"/>
      <c r="H9" s="208"/>
      <c r="I9" s="208"/>
      <c r="J9" s="280"/>
      <c r="K9" s="282"/>
      <c r="L9" s="280"/>
      <c r="M9" s="304"/>
      <c r="N9" s="306"/>
      <c r="O9" s="280"/>
      <c r="P9" s="278"/>
      <c r="Q9" s="278"/>
      <c r="R9" s="278"/>
      <c r="S9" s="278"/>
      <c r="T9" s="306"/>
      <c r="U9" s="416"/>
      <c r="V9" s="419"/>
      <c r="W9" s="422"/>
      <c r="AD9" s="11"/>
      <c r="AE9" s="11"/>
      <c r="AF9" s="11"/>
      <c r="AG9" s="11"/>
      <c r="AH9" s="11"/>
      <c r="AI9" s="11"/>
      <c r="AJ9" s="11"/>
      <c r="AL9" s="216"/>
      <c r="AM9" s="203"/>
      <c r="AN9" s="200"/>
      <c r="AO9" s="200"/>
      <c r="AP9" s="399"/>
      <c r="AQ9" s="399"/>
      <c r="AR9" s="200"/>
      <c r="AS9" s="206"/>
    </row>
    <row r="10" spans="2:74" ht="6" customHeight="1" x14ac:dyDescent="0.15">
      <c r="B10" s="210"/>
      <c r="C10" s="210"/>
      <c r="D10" s="210"/>
      <c r="E10" s="210"/>
      <c r="F10" s="210"/>
      <c r="G10" s="210"/>
      <c r="H10" s="210"/>
      <c r="I10" s="210"/>
      <c r="J10" s="280"/>
      <c r="K10" s="282"/>
      <c r="L10" s="280"/>
      <c r="M10" s="304"/>
      <c r="N10" s="306"/>
      <c r="O10" s="280"/>
      <c r="P10" s="278"/>
      <c r="Q10" s="278"/>
      <c r="R10" s="278"/>
      <c r="S10" s="278"/>
      <c r="T10" s="306"/>
      <c r="U10" s="417"/>
      <c r="V10" s="420"/>
      <c r="W10" s="423"/>
    </row>
    <row r="11" spans="2:74" ht="15" customHeight="1" x14ac:dyDescent="0.15">
      <c r="B11" s="259" t="s">
        <v>31</v>
      </c>
      <c r="C11" s="260"/>
      <c r="D11" s="260"/>
      <c r="E11" s="260"/>
      <c r="F11" s="260"/>
      <c r="G11" s="260"/>
      <c r="H11" s="260"/>
      <c r="I11" s="261"/>
      <c r="J11" s="259" t="s">
        <v>6</v>
      </c>
      <c r="K11" s="260"/>
      <c r="L11" s="260"/>
      <c r="M11" s="260"/>
      <c r="N11" s="268"/>
      <c r="O11" s="271" t="s">
        <v>32</v>
      </c>
      <c r="P11" s="260"/>
      <c r="Q11" s="260"/>
      <c r="R11" s="260"/>
      <c r="S11" s="260"/>
      <c r="T11" s="260"/>
      <c r="U11" s="261"/>
      <c r="V11" s="55" t="s">
        <v>28</v>
      </c>
      <c r="W11" s="56"/>
      <c r="X11" s="56"/>
      <c r="Y11" s="274" t="s">
        <v>68</v>
      </c>
      <c r="Z11" s="274"/>
      <c r="AA11" s="274"/>
      <c r="AB11" s="274"/>
      <c r="AC11" s="274"/>
      <c r="AD11" s="274"/>
      <c r="AE11" s="274"/>
      <c r="AF11" s="274"/>
      <c r="AG11" s="274"/>
      <c r="AH11" s="274"/>
      <c r="AI11" s="56"/>
      <c r="AJ11" s="56"/>
      <c r="AK11" s="57"/>
      <c r="AL11" s="394" t="s">
        <v>40</v>
      </c>
      <c r="AM11" s="394"/>
      <c r="AN11" s="275" t="s">
        <v>69</v>
      </c>
      <c r="AO11" s="275"/>
      <c r="AP11" s="275"/>
      <c r="AQ11" s="275"/>
      <c r="AR11" s="275"/>
      <c r="AS11" s="276"/>
    </row>
    <row r="12" spans="2:74" ht="13.9" customHeight="1" x14ac:dyDescent="0.15">
      <c r="B12" s="262"/>
      <c r="C12" s="263"/>
      <c r="D12" s="263"/>
      <c r="E12" s="263"/>
      <c r="F12" s="263"/>
      <c r="G12" s="263"/>
      <c r="H12" s="263"/>
      <c r="I12" s="264"/>
      <c r="J12" s="262"/>
      <c r="K12" s="263"/>
      <c r="L12" s="263"/>
      <c r="M12" s="263"/>
      <c r="N12" s="269"/>
      <c r="O12" s="272"/>
      <c r="P12" s="263"/>
      <c r="Q12" s="263"/>
      <c r="R12" s="263"/>
      <c r="S12" s="263"/>
      <c r="T12" s="263"/>
      <c r="U12" s="264"/>
      <c r="V12" s="221" t="s">
        <v>7</v>
      </c>
      <c r="W12" s="222"/>
      <c r="X12" s="222"/>
      <c r="Y12" s="223"/>
      <c r="Z12" s="227" t="s">
        <v>16</v>
      </c>
      <c r="AA12" s="228"/>
      <c r="AB12" s="228"/>
      <c r="AC12" s="229"/>
      <c r="AD12" s="233" t="s">
        <v>17</v>
      </c>
      <c r="AE12" s="234"/>
      <c r="AF12" s="234"/>
      <c r="AG12" s="235"/>
      <c r="AH12" s="387" t="s">
        <v>34</v>
      </c>
      <c r="AI12" s="388"/>
      <c r="AJ12" s="388"/>
      <c r="AK12" s="389"/>
      <c r="AL12" s="385" t="s">
        <v>41</v>
      </c>
      <c r="AM12" s="385"/>
      <c r="AN12" s="249" t="s">
        <v>18</v>
      </c>
      <c r="AO12" s="250"/>
      <c r="AP12" s="250"/>
      <c r="AQ12" s="250"/>
      <c r="AR12" s="251"/>
      <c r="AS12" s="252"/>
      <c r="AY12" s="65" t="s">
        <v>59</v>
      </c>
      <c r="AZ12" s="65" t="s">
        <v>59</v>
      </c>
      <c r="BA12" s="65" t="s">
        <v>57</v>
      </c>
      <c r="BB12" s="253" t="s">
        <v>58</v>
      </c>
      <c r="BC12" s="254"/>
    </row>
    <row r="13" spans="2:74" ht="13.9" customHeight="1" x14ac:dyDescent="0.15">
      <c r="B13" s="265"/>
      <c r="C13" s="266"/>
      <c r="D13" s="266"/>
      <c r="E13" s="266"/>
      <c r="F13" s="266"/>
      <c r="G13" s="266"/>
      <c r="H13" s="266"/>
      <c r="I13" s="267"/>
      <c r="J13" s="265"/>
      <c r="K13" s="266"/>
      <c r="L13" s="266"/>
      <c r="M13" s="266"/>
      <c r="N13" s="270"/>
      <c r="O13" s="273"/>
      <c r="P13" s="266"/>
      <c r="Q13" s="266"/>
      <c r="R13" s="266"/>
      <c r="S13" s="266"/>
      <c r="T13" s="266"/>
      <c r="U13" s="267"/>
      <c r="V13" s="224"/>
      <c r="W13" s="225"/>
      <c r="X13" s="225"/>
      <c r="Y13" s="226"/>
      <c r="Z13" s="230"/>
      <c r="AA13" s="231"/>
      <c r="AB13" s="231"/>
      <c r="AC13" s="232"/>
      <c r="AD13" s="236"/>
      <c r="AE13" s="237"/>
      <c r="AF13" s="237"/>
      <c r="AG13" s="238"/>
      <c r="AH13" s="390"/>
      <c r="AI13" s="391"/>
      <c r="AJ13" s="391"/>
      <c r="AK13" s="392"/>
      <c r="AL13" s="386"/>
      <c r="AM13" s="386"/>
      <c r="AN13" s="255"/>
      <c r="AO13" s="255"/>
      <c r="AP13" s="255"/>
      <c r="AQ13" s="255"/>
      <c r="AR13" s="255"/>
      <c r="AS13" s="256"/>
      <c r="AY13" s="41"/>
      <c r="AZ13" s="42" t="s">
        <v>54</v>
      </c>
      <c r="BA13" s="42" t="s">
        <v>56</v>
      </c>
      <c r="BB13" s="66" t="s">
        <v>55</v>
      </c>
      <c r="BC13" s="42" t="s">
        <v>54</v>
      </c>
      <c r="BL13" s="21" t="s">
        <v>60</v>
      </c>
      <c r="BM13" s="21" t="s">
        <v>35</v>
      </c>
    </row>
    <row r="14" spans="2:74" ht="18" customHeight="1" x14ac:dyDescent="0.15">
      <c r="B14" s="283"/>
      <c r="C14" s="284"/>
      <c r="D14" s="284"/>
      <c r="E14" s="284"/>
      <c r="F14" s="284"/>
      <c r="G14" s="284"/>
      <c r="H14" s="284"/>
      <c r="I14" s="285"/>
      <c r="J14" s="283"/>
      <c r="K14" s="284"/>
      <c r="L14" s="284"/>
      <c r="M14" s="284"/>
      <c r="N14" s="289"/>
      <c r="O14" s="133"/>
      <c r="P14" s="60" t="s">
        <v>29</v>
      </c>
      <c r="Q14" s="135"/>
      <c r="R14" s="60" t="s">
        <v>1</v>
      </c>
      <c r="S14" s="137"/>
      <c r="T14" s="291" t="s">
        <v>86</v>
      </c>
      <c r="U14" s="291"/>
      <c r="V14" s="292"/>
      <c r="W14" s="293"/>
      <c r="X14" s="293"/>
      <c r="Y14" s="86" t="s">
        <v>8</v>
      </c>
      <c r="Z14" s="87"/>
      <c r="AA14" s="88"/>
      <c r="AB14" s="88"/>
      <c r="AC14" s="89" t="s">
        <v>8</v>
      </c>
      <c r="AD14" s="87"/>
      <c r="AE14" s="88"/>
      <c r="AF14" s="88"/>
      <c r="AG14" s="90" t="s">
        <v>8</v>
      </c>
      <c r="AH14" s="374">
        <f>V15+Z15-AD15</f>
        <v>0</v>
      </c>
      <c r="AI14" s="375"/>
      <c r="AJ14" s="375"/>
      <c r="AK14" s="376"/>
      <c r="AL14" s="94"/>
      <c r="AM14" s="95"/>
      <c r="AN14" s="294"/>
      <c r="AO14" s="295"/>
      <c r="AP14" s="295"/>
      <c r="AQ14" s="295"/>
      <c r="AR14" s="295"/>
      <c r="AS14" s="110" t="s">
        <v>8</v>
      </c>
      <c r="AV14" s="22" t="str">
        <f>IF(OR(O14="",Q14=""),"", IF(O14&lt;20,DATE(O14+118,Q14,IF(S14="",1,S14)),DATE(O14+88,Q14,IF(S14="",1,S14))))</f>
        <v/>
      </c>
      <c r="AW14" s="23" t="e">
        <f>IF(AV14&lt;=#REF!,"昔",IF(AV14&lt;=#REF!,"上",IF(AV14&lt;=#REF!,"中","下")))</f>
        <v>#REF!</v>
      </c>
      <c r="AX14" s="9" t="e">
        <f>IF(AV14&lt;=#REF!,5,IF(AV14&lt;=#REF!,7,IF(AV14&lt;=#REF!,9,11)))</f>
        <v>#REF!</v>
      </c>
      <c r="AY14" s="69"/>
      <c r="AZ14" s="70"/>
      <c r="BA14" s="71">
        <f>AN14</f>
        <v>0</v>
      </c>
      <c r="BB14" s="70"/>
      <c r="BC14" s="70"/>
      <c r="BO14" s="1" t="e">
        <f>IF(O14&lt;=VALUE(概算年度),O14+2018,O14+1988)</f>
        <v>#REF!</v>
      </c>
      <c r="BP14" s="1" t="e">
        <f>IF(BO14=2019,1)</f>
        <v>#REF!</v>
      </c>
      <c r="BQ14" s="3" t="e">
        <f>IF(BO14&lt;=2018,1)</f>
        <v>#REF!</v>
      </c>
      <c r="BR14" s="3" t="e">
        <f>IF(BO14&gt;=2020,1)</f>
        <v>#REF!</v>
      </c>
      <c r="BS14" s="3" t="e">
        <f>IF(AND(O14=31,Q14=1,O15=31),1,IF(AND(O14=31,Q14=2,O15=31),2,IF(AND(O14=31,Q14=3,O15=31),3,IF(AND(O14=31,Q14=4,O15=31),4,IF(AND(O14&gt;VALUE(概算年度),O14&lt;31,O15=31),5)))))</f>
        <v>#REF!</v>
      </c>
      <c r="BT14" s="3" t="b">
        <f>IF(OR(O14=31,O14=1),IF(AND(O15=1,OR(Q14=1,Q14=2,Q14=3,Q14=4,Q14=5)),1,IF(AND(O15=1,Q14=6),6,IF(AND(O15=1,Q14=7),7,IF(AND(O15=1,Q14=8),8,IF(AND(O15=1,Q14=9),9,IF(AND(O15=1,Q14=10),10,IF(AND(O15=1,Q14=11),11,IF(AND(O15=1,Q14=12),12)))))))),IF(O15=1,13))</f>
        <v>0</v>
      </c>
      <c r="BU14" s="3" t="e">
        <f>IF(AND(VALUE(概算年度)='報告書(別紙） (4)'!O14,VALUE(概算年度)='報告書(別紙） (4)'!O15),IF('報告書(別紙） (4)'!Q14=1,1,IF('報告書(別紙） (4)'!Q14=2,2,IF('報告書(別紙） (4)'!Q14=3,3))))</f>
        <v>#REF!</v>
      </c>
      <c r="BV14" s="3" t="e">
        <f>IF(BS14=1,"平31_1",IF(BS14=2,"平31_2",IF(BS14=3,"平31_3",IF(BS14=4,"平31_4",IF(BS14=5,"平31_1",IF(BT14=1,"_5月",IF(BT14=6,"_6月",IF(BT14=7,"_7月",IF(BT14=8,"_8月",IF(BT14=9,"_9月",IF(BT14=10,"_10月",IF(BT14=11,"_11月",IF(BT14=12,"_12月",IF(BT14=13,"_5月",IF(AND(O14=O15,O15&lt;&gt;VALUE(概算年度)),IF(Q14=1,"_1月",IF(Q14=2,"_2月",IF(Q14=3,"_3月",IF(Q14=4,"_4月",IF(Q14=5,"_5月",IF(Q14=6,"_6月",IF(Q14=7,"_7月",IF(Q14=8,"_8月",IF(Q14=9,"_9月",IF(Q14=10,"_10月",IF(Q14=11,"_11月",IF(Q14=12,"_12月")))))))))))),IF(BU14=1,"対象年1_3月",IF(BU14=2,"対象年2_3月",IF(BU14=3,"対象年3月",IF(O15=VALUE(概算年度),"対象年1_3月","_1月")))))))))))))))))))</f>
        <v>#REF!</v>
      </c>
    </row>
    <row r="15" spans="2:74" ht="18" customHeight="1" x14ac:dyDescent="0.15">
      <c r="B15" s="286"/>
      <c r="C15" s="287"/>
      <c r="D15" s="287"/>
      <c r="E15" s="287"/>
      <c r="F15" s="287"/>
      <c r="G15" s="287"/>
      <c r="H15" s="287"/>
      <c r="I15" s="288"/>
      <c r="J15" s="286"/>
      <c r="K15" s="287"/>
      <c r="L15" s="287"/>
      <c r="M15" s="287"/>
      <c r="N15" s="290"/>
      <c r="O15" s="134"/>
      <c r="P15" s="11" t="s">
        <v>0</v>
      </c>
      <c r="Q15" s="136"/>
      <c r="R15" s="11" t="s">
        <v>1</v>
      </c>
      <c r="S15" s="138"/>
      <c r="T15" s="297" t="s">
        <v>19</v>
      </c>
      <c r="U15" s="297"/>
      <c r="V15" s="307"/>
      <c r="W15" s="308"/>
      <c r="X15" s="308"/>
      <c r="Y15" s="309"/>
      <c r="Z15" s="300"/>
      <c r="AA15" s="301"/>
      <c r="AB15" s="301"/>
      <c r="AC15" s="301"/>
      <c r="AD15" s="300"/>
      <c r="AE15" s="301"/>
      <c r="AF15" s="301"/>
      <c r="AG15" s="302"/>
      <c r="AH15" s="380"/>
      <c r="AI15" s="381"/>
      <c r="AJ15" s="381"/>
      <c r="AK15" s="382"/>
      <c r="AL15" s="154"/>
      <c r="AM15" s="155"/>
      <c r="AN15" s="156"/>
      <c r="AO15" s="157"/>
      <c r="AP15" s="157"/>
      <c r="AQ15" s="157"/>
      <c r="AR15" s="157"/>
      <c r="AS15" s="98"/>
      <c r="AV15" s="22"/>
      <c r="AW15" s="23"/>
      <c r="AY15" s="44">
        <f>AH15</f>
        <v>0</v>
      </c>
      <c r="AZ15" s="43" t="e">
        <f>IF(AV14&lt;=#REF!,AH15,IF(AND(AV14&gt;=#REF!,AV14&lt;=#REF!),AH15*105/108,AH15))</f>
        <v>#REF!</v>
      </c>
      <c r="BA15" s="42"/>
      <c r="BB15" s="43">
        <f>IF($AL15="賃金で算定",0,INT(AY15*$AL15/100))</f>
        <v>0</v>
      </c>
      <c r="BC15" s="43" t="e">
        <f>IF(AY15=AZ15,BB15,AZ15*$AL15/100)</f>
        <v>#REF!</v>
      </c>
      <c r="BL15" s="21" t="e">
        <f>IF(AY15=AZ15,0,1)</f>
        <v>#REF!</v>
      </c>
      <c r="BM15" s="21" t="e">
        <f>IF(BL15=1,AL15,"")</f>
        <v>#REF!</v>
      </c>
    </row>
    <row r="16" spans="2:74" ht="18" customHeight="1" x14ac:dyDescent="0.15">
      <c r="B16" s="283"/>
      <c r="C16" s="284"/>
      <c r="D16" s="284"/>
      <c r="E16" s="284"/>
      <c r="F16" s="284"/>
      <c r="G16" s="284"/>
      <c r="H16" s="284"/>
      <c r="I16" s="285"/>
      <c r="J16" s="283"/>
      <c r="K16" s="284"/>
      <c r="L16" s="284"/>
      <c r="M16" s="284"/>
      <c r="N16" s="289"/>
      <c r="O16" s="133"/>
      <c r="P16" s="60" t="s">
        <v>29</v>
      </c>
      <c r="Q16" s="135"/>
      <c r="R16" s="60" t="s">
        <v>1</v>
      </c>
      <c r="S16" s="137"/>
      <c r="T16" s="291" t="s">
        <v>86</v>
      </c>
      <c r="U16" s="291"/>
      <c r="V16" s="383"/>
      <c r="W16" s="384"/>
      <c r="X16" s="384"/>
      <c r="Y16" s="141"/>
      <c r="Z16" s="121"/>
      <c r="AA16" s="122"/>
      <c r="AB16" s="122"/>
      <c r="AC16" s="123"/>
      <c r="AD16" s="121"/>
      <c r="AE16" s="122"/>
      <c r="AF16" s="122"/>
      <c r="AG16" s="124"/>
      <c r="AH16" s="374">
        <f t="shared" ref="AH16" si="0">V17+Z17-AD17</f>
        <v>0</v>
      </c>
      <c r="AI16" s="375"/>
      <c r="AJ16" s="375"/>
      <c r="AK16" s="376"/>
      <c r="AL16" s="94"/>
      <c r="AM16" s="95"/>
      <c r="AN16" s="294"/>
      <c r="AO16" s="295"/>
      <c r="AP16" s="295"/>
      <c r="AQ16" s="295"/>
      <c r="AR16" s="295"/>
      <c r="AS16" s="99"/>
      <c r="AV16" s="22" t="str">
        <f>IF(OR(O16="",Q16=""),"", IF(O16&lt;20,DATE(O16+118,Q16,IF(S16="",1,S16)),DATE(O16+88,Q16,IF(S16="",1,S16))))</f>
        <v/>
      </c>
      <c r="AW16" s="23" t="e">
        <f>IF(AV16&lt;=#REF!,"昔",IF(AV16&lt;=#REF!,"上",IF(AV16&lt;=#REF!,"中","下")))</f>
        <v>#REF!</v>
      </c>
      <c r="AX16" s="9" t="e">
        <f>IF(AV16&lt;=#REF!,5,IF(AV16&lt;=#REF!,7,IF(AV16&lt;=#REF!,9,11)))</f>
        <v>#REF!</v>
      </c>
      <c r="AY16" s="69"/>
      <c r="AZ16" s="70"/>
      <c r="BA16" s="71">
        <f t="shared" ref="BA16" si="1">AN16</f>
        <v>0</v>
      </c>
      <c r="BB16" s="70"/>
      <c r="BC16" s="70"/>
      <c r="BL16" s="21"/>
      <c r="BM16" s="21"/>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IF(AND(VALUE(概算年度)='報告書(別紙） (4)'!O16,VALUE(概算年度)='報告書(別紙） (4)'!O17),IF('報告書(別紙） (4)'!Q16=1,1,IF('報告書(別紙） (4)'!Q16=2,2,IF('報告書(別紙） (4)'!Q16=3,3))))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row>
    <row r="17" spans="2:74" ht="18" customHeight="1" x14ac:dyDescent="0.15">
      <c r="B17" s="286"/>
      <c r="C17" s="287"/>
      <c r="D17" s="287"/>
      <c r="E17" s="287"/>
      <c r="F17" s="287"/>
      <c r="G17" s="287"/>
      <c r="H17" s="287"/>
      <c r="I17" s="288"/>
      <c r="J17" s="286"/>
      <c r="K17" s="287"/>
      <c r="L17" s="287"/>
      <c r="M17" s="287"/>
      <c r="N17" s="290"/>
      <c r="O17" s="134"/>
      <c r="P17" s="11" t="s">
        <v>0</v>
      </c>
      <c r="Q17" s="136"/>
      <c r="R17" s="11" t="s">
        <v>1</v>
      </c>
      <c r="S17" s="138"/>
      <c r="T17" s="297" t="s">
        <v>19</v>
      </c>
      <c r="U17" s="297"/>
      <c r="V17" s="307"/>
      <c r="W17" s="308"/>
      <c r="X17" s="308"/>
      <c r="Y17" s="309"/>
      <c r="Z17" s="300"/>
      <c r="AA17" s="301"/>
      <c r="AB17" s="301"/>
      <c r="AC17" s="301"/>
      <c r="AD17" s="300"/>
      <c r="AE17" s="301"/>
      <c r="AF17" s="301"/>
      <c r="AG17" s="302"/>
      <c r="AH17" s="380"/>
      <c r="AI17" s="381"/>
      <c r="AJ17" s="381"/>
      <c r="AK17" s="382"/>
      <c r="AL17" s="154"/>
      <c r="AM17" s="155"/>
      <c r="AN17" s="156"/>
      <c r="AO17" s="157"/>
      <c r="AP17" s="157"/>
      <c r="AQ17" s="157"/>
      <c r="AR17" s="157"/>
      <c r="AS17" s="98"/>
      <c r="AV17" s="22"/>
      <c r="AW17" s="23"/>
      <c r="AY17" s="44">
        <f t="shared" ref="AY17" si="2">AH17</f>
        <v>0</v>
      </c>
      <c r="AZ17" s="43" t="e">
        <f>IF(AV16&lt;=#REF!,AH17,IF(AND(AV16&gt;=#REF!,AV16&lt;=#REF!),AH17*105/108,AH17))</f>
        <v>#REF!</v>
      </c>
      <c r="BA17" s="42"/>
      <c r="BB17" s="43">
        <f t="shared" ref="BB17" si="3">IF($AL17="賃金で算定",0,INT(AY17*$AL17/100))</f>
        <v>0</v>
      </c>
      <c r="BC17" s="43" t="e">
        <f>IF(AY17=AZ17,BB17,AZ17*$AL17/100)</f>
        <v>#REF!</v>
      </c>
      <c r="BL17" s="21" t="e">
        <f>IF(AY17=AZ17,0,1)</f>
        <v>#REF!</v>
      </c>
      <c r="BM17" s="21" t="e">
        <f>IF(BL17=1,AL17,"")</f>
        <v>#REF!</v>
      </c>
    </row>
    <row r="18" spans="2:74" ht="18" customHeight="1" x14ac:dyDescent="0.15">
      <c r="B18" s="283"/>
      <c r="C18" s="284"/>
      <c r="D18" s="284"/>
      <c r="E18" s="284"/>
      <c r="F18" s="284"/>
      <c r="G18" s="284"/>
      <c r="H18" s="284"/>
      <c r="I18" s="285"/>
      <c r="J18" s="283"/>
      <c r="K18" s="284"/>
      <c r="L18" s="284"/>
      <c r="M18" s="284"/>
      <c r="N18" s="289"/>
      <c r="O18" s="133"/>
      <c r="P18" s="60" t="s">
        <v>29</v>
      </c>
      <c r="Q18" s="135"/>
      <c r="R18" s="60" t="s">
        <v>1</v>
      </c>
      <c r="S18" s="137"/>
      <c r="T18" s="291" t="s">
        <v>86</v>
      </c>
      <c r="U18" s="291"/>
      <c r="V18" s="383"/>
      <c r="W18" s="384"/>
      <c r="X18" s="384"/>
      <c r="Y18" s="141"/>
      <c r="Z18" s="121"/>
      <c r="AA18" s="122"/>
      <c r="AB18" s="122"/>
      <c r="AC18" s="123"/>
      <c r="AD18" s="121"/>
      <c r="AE18" s="122"/>
      <c r="AF18" s="122"/>
      <c r="AG18" s="124"/>
      <c r="AH18" s="374">
        <f t="shared" ref="AH18" si="4">V19+Z19-AD19</f>
        <v>0</v>
      </c>
      <c r="AI18" s="375"/>
      <c r="AJ18" s="375"/>
      <c r="AK18" s="376"/>
      <c r="AL18" s="94"/>
      <c r="AM18" s="95"/>
      <c r="AN18" s="294"/>
      <c r="AO18" s="295"/>
      <c r="AP18" s="295"/>
      <c r="AQ18" s="295"/>
      <c r="AR18" s="295"/>
      <c r="AS18" s="99"/>
      <c r="AV18" s="22" t="str">
        <f>IF(OR(O18="",Q18=""),"", IF(O18&lt;20,DATE(O18+118,Q18,IF(S18="",1,S18)),DATE(O18+88,Q18,IF(S18="",1,S18))))</f>
        <v/>
      </c>
      <c r="AW18" s="23" t="e">
        <f>IF(AV18&lt;=#REF!,"昔",IF(AV18&lt;=#REF!,"上",IF(AV18&lt;=#REF!,"中","下")))</f>
        <v>#REF!</v>
      </c>
      <c r="AX18" s="9" t="e">
        <f>IF(AV18&lt;=#REF!,5,IF(AV18&lt;=#REF!,7,IF(AV18&lt;=#REF!,9,11)))</f>
        <v>#REF!</v>
      </c>
      <c r="AY18" s="69"/>
      <c r="AZ18" s="70"/>
      <c r="BA18" s="71">
        <f t="shared" ref="BA18" si="5">AN18</f>
        <v>0</v>
      </c>
      <c r="BB18" s="70"/>
      <c r="BC18" s="70"/>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IF(AND(VALUE(概算年度)='報告書(別紙） (4)'!O18,VALUE(概算年度)='報告書(別紙） (4)'!O19),IF('報告書(別紙） (4)'!Q18=1,1,IF('報告書(別紙） (4)'!Q18=2,2,IF('報告書(別紙） (4)'!Q18=3,3))))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x14ac:dyDescent="0.15">
      <c r="B19" s="286"/>
      <c r="C19" s="287"/>
      <c r="D19" s="287"/>
      <c r="E19" s="287"/>
      <c r="F19" s="287"/>
      <c r="G19" s="287"/>
      <c r="H19" s="287"/>
      <c r="I19" s="288"/>
      <c r="J19" s="286"/>
      <c r="K19" s="287"/>
      <c r="L19" s="287"/>
      <c r="M19" s="287"/>
      <c r="N19" s="290"/>
      <c r="O19" s="134"/>
      <c r="P19" s="11" t="s">
        <v>0</v>
      </c>
      <c r="Q19" s="136"/>
      <c r="R19" s="11" t="s">
        <v>1</v>
      </c>
      <c r="S19" s="138"/>
      <c r="T19" s="297" t="s">
        <v>19</v>
      </c>
      <c r="U19" s="297"/>
      <c r="V19" s="307"/>
      <c r="W19" s="308"/>
      <c r="X19" s="308"/>
      <c r="Y19" s="309"/>
      <c r="Z19" s="314"/>
      <c r="AA19" s="315"/>
      <c r="AB19" s="315"/>
      <c r="AC19" s="315"/>
      <c r="AD19" s="314"/>
      <c r="AE19" s="315"/>
      <c r="AF19" s="315"/>
      <c r="AG19" s="316"/>
      <c r="AH19" s="380"/>
      <c r="AI19" s="381"/>
      <c r="AJ19" s="381"/>
      <c r="AK19" s="382"/>
      <c r="AL19" s="154"/>
      <c r="AM19" s="155"/>
      <c r="AN19" s="156"/>
      <c r="AO19" s="157"/>
      <c r="AP19" s="157"/>
      <c r="AQ19" s="157"/>
      <c r="AR19" s="157"/>
      <c r="AS19" s="98"/>
      <c r="AV19" s="22"/>
      <c r="AW19" s="23"/>
      <c r="AY19" s="44">
        <f t="shared" ref="AY19" si="6">AH19</f>
        <v>0</v>
      </c>
      <c r="AZ19" s="43" t="e">
        <f>IF(AV18&lt;=#REF!,AH19,IF(AND(AV18&gt;=#REF!,AV18&lt;=#REF!),AH19*105/108,AH19))</f>
        <v>#REF!</v>
      </c>
      <c r="BA19" s="42"/>
      <c r="BB19" s="43">
        <f t="shared" ref="BB19" si="7">IF($AL19="賃金で算定",0,INT(AY19*$AL19/100))</f>
        <v>0</v>
      </c>
      <c r="BC19" s="43" t="e">
        <f>IF(AY19=AZ19,BB19,AZ19*$AL19/100)</f>
        <v>#REF!</v>
      </c>
      <c r="BL19" s="21" t="e">
        <f>IF(AY19=AZ19,0,1)</f>
        <v>#REF!</v>
      </c>
      <c r="BM19" s="21" t="e">
        <f>IF(BL19=1,AL19,"")</f>
        <v>#REF!</v>
      </c>
    </row>
    <row r="20" spans="2:74" ht="18" customHeight="1" x14ac:dyDescent="0.15">
      <c r="B20" s="283"/>
      <c r="C20" s="284"/>
      <c r="D20" s="284"/>
      <c r="E20" s="284"/>
      <c r="F20" s="284"/>
      <c r="G20" s="284"/>
      <c r="H20" s="284"/>
      <c r="I20" s="285"/>
      <c r="J20" s="283"/>
      <c r="K20" s="284"/>
      <c r="L20" s="284"/>
      <c r="M20" s="284"/>
      <c r="N20" s="289"/>
      <c r="O20" s="133"/>
      <c r="P20" s="60" t="s">
        <v>29</v>
      </c>
      <c r="Q20" s="135"/>
      <c r="R20" s="60" t="s">
        <v>1</v>
      </c>
      <c r="S20" s="137"/>
      <c r="T20" s="291" t="s">
        <v>86</v>
      </c>
      <c r="U20" s="291"/>
      <c r="V20" s="383"/>
      <c r="W20" s="384"/>
      <c r="X20" s="384"/>
      <c r="Y20" s="142"/>
      <c r="Z20" s="125"/>
      <c r="AA20" s="126"/>
      <c r="AB20" s="126"/>
      <c r="AC20" s="127"/>
      <c r="AD20" s="125"/>
      <c r="AE20" s="126"/>
      <c r="AF20" s="126"/>
      <c r="AG20" s="128"/>
      <c r="AH20" s="374">
        <f t="shared" ref="AH20" si="8">V21+Z21-AD21</f>
        <v>0</v>
      </c>
      <c r="AI20" s="375"/>
      <c r="AJ20" s="375"/>
      <c r="AK20" s="376"/>
      <c r="AL20" s="94"/>
      <c r="AM20" s="95"/>
      <c r="AN20" s="294"/>
      <c r="AO20" s="295"/>
      <c r="AP20" s="295"/>
      <c r="AQ20" s="295"/>
      <c r="AR20" s="295"/>
      <c r="AS20" s="99"/>
      <c r="AV20" s="22" t="str">
        <f>IF(OR(O20="",Q20=""),"", IF(O20&lt;20,DATE(O20+118,Q20,IF(S20="",1,S20)),DATE(O20+88,Q20,IF(S20="",1,S20))))</f>
        <v/>
      </c>
      <c r="AW20" s="23" t="e">
        <f>IF(AV20&lt;=#REF!,"昔",IF(AV20&lt;=#REF!,"上",IF(AV20&lt;=#REF!,"中","下")))</f>
        <v>#REF!</v>
      </c>
      <c r="AX20" s="9" t="e">
        <f>IF(AV20&lt;=#REF!,5,IF(AV20&lt;=#REF!,7,IF(AV20&lt;=#REF!,9,11)))</f>
        <v>#REF!</v>
      </c>
      <c r="AY20" s="69"/>
      <c r="AZ20" s="70"/>
      <c r="BA20" s="71">
        <f t="shared" ref="BA20" si="9">AN20</f>
        <v>0</v>
      </c>
      <c r="BB20" s="70"/>
      <c r="BC20" s="70"/>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IF(AND(VALUE(概算年度)='報告書(別紙） (4)'!O20,VALUE(概算年度)='報告書(別紙） (4)'!O21),IF('報告書(別紙） (4)'!Q20=1,1,IF('報告書(別紙） (4)'!Q20=2,2,IF('報告書(別紙） (4)'!Q20=3,3))))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286"/>
      <c r="C21" s="287"/>
      <c r="D21" s="287"/>
      <c r="E21" s="287"/>
      <c r="F21" s="287"/>
      <c r="G21" s="287"/>
      <c r="H21" s="287"/>
      <c r="I21" s="288"/>
      <c r="J21" s="286"/>
      <c r="K21" s="287"/>
      <c r="L21" s="287"/>
      <c r="M21" s="287"/>
      <c r="N21" s="290"/>
      <c r="O21" s="134"/>
      <c r="P21" s="11" t="s">
        <v>0</v>
      </c>
      <c r="Q21" s="136"/>
      <c r="R21" s="11" t="s">
        <v>1</v>
      </c>
      <c r="S21" s="138"/>
      <c r="T21" s="297" t="s">
        <v>19</v>
      </c>
      <c r="U21" s="297"/>
      <c r="V21" s="307"/>
      <c r="W21" s="308"/>
      <c r="X21" s="308"/>
      <c r="Y21" s="309"/>
      <c r="Z21" s="300"/>
      <c r="AA21" s="301"/>
      <c r="AB21" s="301"/>
      <c r="AC21" s="301"/>
      <c r="AD21" s="300"/>
      <c r="AE21" s="301"/>
      <c r="AF21" s="301"/>
      <c r="AG21" s="302"/>
      <c r="AH21" s="380"/>
      <c r="AI21" s="381"/>
      <c r="AJ21" s="381"/>
      <c r="AK21" s="382"/>
      <c r="AL21" s="154"/>
      <c r="AM21" s="155"/>
      <c r="AN21" s="156"/>
      <c r="AO21" s="157"/>
      <c r="AP21" s="157"/>
      <c r="AQ21" s="157"/>
      <c r="AR21" s="157"/>
      <c r="AS21" s="98"/>
      <c r="AV21" s="22"/>
      <c r="AW21" s="23"/>
      <c r="AY21" s="44">
        <f t="shared" ref="AY21" si="10">AH21</f>
        <v>0</v>
      </c>
      <c r="AZ21" s="43" t="e">
        <f>IF(AV20&lt;=#REF!,AH21,IF(AND(AV20&gt;=#REF!,AV20&lt;=#REF!),AH21*105/108,AH21))</f>
        <v>#REF!</v>
      </c>
      <c r="BA21" s="42"/>
      <c r="BB21" s="43">
        <f t="shared" ref="BB21" si="11">IF($AL21="賃金で算定",0,INT(AY21*$AL21/100))</f>
        <v>0</v>
      </c>
      <c r="BC21" s="43" t="e">
        <f>IF(AY21=AZ21,BB21,AZ21*$AL21/100)</f>
        <v>#REF!</v>
      </c>
      <c r="BL21" s="21" t="e">
        <f>IF(AY21=AZ21,0,1)</f>
        <v>#REF!</v>
      </c>
      <c r="BM21" s="21" t="e">
        <f>IF(BL21=1,AL21,"")</f>
        <v>#REF!</v>
      </c>
    </row>
    <row r="22" spans="2:74" ht="18" customHeight="1" x14ac:dyDescent="0.15">
      <c r="B22" s="283"/>
      <c r="C22" s="284"/>
      <c r="D22" s="284"/>
      <c r="E22" s="284"/>
      <c r="F22" s="284"/>
      <c r="G22" s="284"/>
      <c r="H22" s="284"/>
      <c r="I22" s="285"/>
      <c r="J22" s="283"/>
      <c r="K22" s="284"/>
      <c r="L22" s="284"/>
      <c r="M22" s="284"/>
      <c r="N22" s="289"/>
      <c r="O22" s="133"/>
      <c r="P22" s="60" t="s">
        <v>29</v>
      </c>
      <c r="Q22" s="135"/>
      <c r="R22" s="60" t="s">
        <v>1</v>
      </c>
      <c r="S22" s="137"/>
      <c r="T22" s="291" t="s">
        <v>86</v>
      </c>
      <c r="U22" s="291"/>
      <c r="V22" s="383"/>
      <c r="W22" s="384"/>
      <c r="X22" s="384"/>
      <c r="Y22" s="141"/>
      <c r="Z22" s="121"/>
      <c r="AA22" s="122"/>
      <c r="AB22" s="122"/>
      <c r="AC22" s="123"/>
      <c r="AD22" s="121"/>
      <c r="AE22" s="122"/>
      <c r="AF22" s="122"/>
      <c r="AG22" s="124"/>
      <c r="AH22" s="374">
        <f t="shared" ref="AH22" si="12">V23+Z23-AD23</f>
        <v>0</v>
      </c>
      <c r="AI22" s="375"/>
      <c r="AJ22" s="375"/>
      <c r="AK22" s="376"/>
      <c r="AL22" s="94"/>
      <c r="AM22" s="95"/>
      <c r="AN22" s="294"/>
      <c r="AO22" s="295"/>
      <c r="AP22" s="295"/>
      <c r="AQ22" s="295"/>
      <c r="AR22" s="295"/>
      <c r="AS22" s="99"/>
      <c r="AV22" s="22" t="str">
        <f>IF(OR(O22="",Q22=""),"", IF(O22&lt;20,DATE(O22+118,Q22,IF(S22="",1,S22)),DATE(O22+88,Q22,IF(S22="",1,S22))))</f>
        <v/>
      </c>
      <c r="AW22" s="23" t="e">
        <f>IF(AV22&lt;=#REF!,"昔",IF(AV22&lt;=#REF!,"上",IF(AV22&lt;=#REF!,"中","下")))</f>
        <v>#REF!</v>
      </c>
      <c r="AX22" s="9" t="e">
        <f>IF(AV22&lt;=#REF!,5,IF(AV22&lt;=#REF!,7,IF(AV22&lt;=#REF!,9,11)))</f>
        <v>#REF!</v>
      </c>
      <c r="AY22" s="69"/>
      <c r="AZ22" s="70"/>
      <c r="BA22" s="71">
        <f t="shared" ref="BA22" si="13">AN22</f>
        <v>0</v>
      </c>
      <c r="BB22" s="70"/>
      <c r="BC22" s="70"/>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IF(AND(VALUE(概算年度)='報告書(別紙） (4)'!O22,VALUE(概算年度)='報告書(別紙） (4)'!O23),IF('報告書(別紙） (4)'!Q22=1,1,IF('報告書(別紙） (4)'!Q22=2,2,IF('報告書(別紙） (4)'!Q22=3,3))))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286"/>
      <c r="C23" s="287"/>
      <c r="D23" s="287"/>
      <c r="E23" s="287"/>
      <c r="F23" s="287"/>
      <c r="G23" s="287"/>
      <c r="H23" s="287"/>
      <c r="I23" s="288"/>
      <c r="J23" s="286"/>
      <c r="K23" s="287"/>
      <c r="L23" s="287"/>
      <c r="M23" s="287"/>
      <c r="N23" s="290"/>
      <c r="O23" s="134"/>
      <c r="P23" s="11" t="s">
        <v>0</v>
      </c>
      <c r="Q23" s="136"/>
      <c r="R23" s="11" t="s">
        <v>1</v>
      </c>
      <c r="S23" s="138"/>
      <c r="T23" s="297" t="s">
        <v>19</v>
      </c>
      <c r="U23" s="297"/>
      <c r="V23" s="307"/>
      <c r="W23" s="308"/>
      <c r="X23" s="308"/>
      <c r="Y23" s="309"/>
      <c r="Z23" s="314"/>
      <c r="AA23" s="315"/>
      <c r="AB23" s="315"/>
      <c r="AC23" s="315"/>
      <c r="AD23" s="300"/>
      <c r="AE23" s="301"/>
      <c r="AF23" s="301"/>
      <c r="AG23" s="302"/>
      <c r="AH23" s="380"/>
      <c r="AI23" s="381"/>
      <c r="AJ23" s="381"/>
      <c r="AK23" s="382"/>
      <c r="AL23" s="154"/>
      <c r="AM23" s="155"/>
      <c r="AN23" s="156"/>
      <c r="AO23" s="157"/>
      <c r="AP23" s="157"/>
      <c r="AQ23" s="157"/>
      <c r="AR23" s="157"/>
      <c r="AS23" s="98"/>
      <c r="AV23" s="22"/>
      <c r="AW23" s="23"/>
      <c r="AY23" s="44">
        <f t="shared" ref="AY23" si="14">AH23</f>
        <v>0</v>
      </c>
      <c r="AZ23" s="43" t="e">
        <f>IF(AV22&lt;=#REF!,AH23,IF(AND(AV22&gt;=#REF!,AV22&lt;=#REF!),AH23*105/108,AH23))</f>
        <v>#REF!</v>
      </c>
      <c r="BA23" s="42"/>
      <c r="BB23" s="43">
        <f t="shared" ref="BB23" si="15">IF($AL23="賃金で算定",0,INT(AY23*$AL23/100))</f>
        <v>0</v>
      </c>
      <c r="BC23" s="43" t="e">
        <f>IF(AY23=AZ23,BB23,AZ23*$AL23/100)</f>
        <v>#REF!</v>
      </c>
      <c r="BL23" s="21" t="e">
        <f>IF(AY23=AZ23,0,1)</f>
        <v>#REF!</v>
      </c>
      <c r="BM23" s="21" t="e">
        <f>IF(BL23=1,AL23,"")</f>
        <v>#REF!</v>
      </c>
    </row>
    <row r="24" spans="2:74" ht="18" customHeight="1" x14ac:dyDescent="0.15">
      <c r="B24" s="283"/>
      <c r="C24" s="284"/>
      <c r="D24" s="284"/>
      <c r="E24" s="284"/>
      <c r="F24" s="284"/>
      <c r="G24" s="284"/>
      <c r="H24" s="284"/>
      <c r="I24" s="285"/>
      <c r="J24" s="283"/>
      <c r="K24" s="284"/>
      <c r="L24" s="284"/>
      <c r="M24" s="284"/>
      <c r="N24" s="289"/>
      <c r="O24" s="133"/>
      <c r="P24" s="60" t="s">
        <v>29</v>
      </c>
      <c r="Q24" s="135"/>
      <c r="R24" s="60" t="s">
        <v>1</v>
      </c>
      <c r="S24" s="137"/>
      <c r="T24" s="291" t="s">
        <v>86</v>
      </c>
      <c r="U24" s="291"/>
      <c r="V24" s="383"/>
      <c r="W24" s="384"/>
      <c r="X24" s="384"/>
      <c r="Y24" s="141"/>
      <c r="Z24" s="121"/>
      <c r="AA24" s="122"/>
      <c r="AB24" s="122"/>
      <c r="AC24" s="123"/>
      <c r="AD24" s="121"/>
      <c r="AE24" s="122"/>
      <c r="AF24" s="122"/>
      <c r="AG24" s="124"/>
      <c r="AH24" s="374">
        <f t="shared" ref="AH24" si="16">V25+Z25-AD25</f>
        <v>0</v>
      </c>
      <c r="AI24" s="375"/>
      <c r="AJ24" s="375"/>
      <c r="AK24" s="376"/>
      <c r="AL24" s="94"/>
      <c r="AM24" s="95"/>
      <c r="AN24" s="294"/>
      <c r="AO24" s="295"/>
      <c r="AP24" s="295"/>
      <c r="AQ24" s="295"/>
      <c r="AR24" s="295"/>
      <c r="AS24" s="99"/>
      <c r="AV24" s="22" t="str">
        <f>IF(OR(O24="",Q24=""),"", IF(O24&lt;20,DATE(O24+118,Q24,IF(S24="",1,S24)),DATE(O24+88,Q24,IF(S24="",1,S24))))</f>
        <v/>
      </c>
      <c r="AW24" s="23" t="e">
        <f>IF(AV24&lt;=#REF!,"昔",IF(AV24&lt;=#REF!,"上",IF(AV24&lt;=#REF!,"中","下")))</f>
        <v>#REF!</v>
      </c>
      <c r="AX24" s="9" t="e">
        <f>IF(AV24&lt;=#REF!,5,IF(AV24&lt;=#REF!,7,IF(AV24&lt;=#REF!,9,11)))</f>
        <v>#REF!</v>
      </c>
      <c r="AY24" s="69"/>
      <c r="AZ24" s="70"/>
      <c r="BA24" s="71">
        <f t="shared" ref="BA24" si="17">AN24</f>
        <v>0</v>
      </c>
      <c r="BB24" s="70"/>
      <c r="BC24" s="70"/>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IF(AND(VALUE(概算年度)='報告書(別紙） (4)'!O24,VALUE(概算年度)='報告書(別紙） (4)'!O25),IF('報告書(別紙） (4)'!Q24=1,1,IF('報告書(別紙） (4)'!Q24=2,2,IF('報告書(別紙） (4)'!Q24=3,3))))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286"/>
      <c r="C25" s="287"/>
      <c r="D25" s="287"/>
      <c r="E25" s="287"/>
      <c r="F25" s="287"/>
      <c r="G25" s="287"/>
      <c r="H25" s="287"/>
      <c r="I25" s="288"/>
      <c r="J25" s="286"/>
      <c r="K25" s="287"/>
      <c r="L25" s="287"/>
      <c r="M25" s="287"/>
      <c r="N25" s="290"/>
      <c r="O25" s="134"/>
      <c r="P25" s="11" t="s">
        <v>0</v>
      </c>
      <c r="Q25" s="136"/>
      <c r="R25" s="11" t="s">
        <v>1</v>
      </c>
      <c r="S25" s="138"/>
      <c r="T25" s="297" t="s">
        <v>19</v>
      </c>
      <c r="U25" s="297"/>
      <c r="V25" s="307"/>
      <c r="W25" s="308"/>
      <c r="X25" s="308"/>
      <c r="Y25" s="309"/>
      <c r="Z25" s="314"/>
      <c r="AA25" s="315"/>
      <c r="AB25" s="315"/>
      <c r="AC25" s="315"/>
      <c r="AD25" s="300"/>
      <c r="AE25" s="301"/>
      <c r="AF25" s="301"/>
      <c r="AG25" s="302"/>
      <c r="AH25" s="380"/>
      <c r="AI25" s="381"/>
      <c r="AJ25" s="381"/>
      <c r="AK25" s="382"/>
      <c r="AL25" s="154"/>
      <c r="AM25" s="155"/>
      <c r="AN25" s="156"/>
      <c r="AO25" s="157"/>
      <c r="AP25" s="157"/>
      <c r="AQ25" s="157"/>
      <c r="AR25" s="157"/>
      <c r="AS25" s="98"/>
      <c r="AV25" s="22"/>
      <c r="AW25" s="23"/>
      <c r="AY25" s="44">
        <f t="shared" ref="AY25" si="18">AH25</f>
        <v>0</v>
      </c>
      <c r="AZ25" s="43" t="e">
        <f>IF(AV24&lt;=#REF!,AH25,IF(AND(AV24&gt;=#REF!,AV24&lt;=#REF!),AH25*105/108,AH25))</f>
        <v>#REF!</v>
      </c>
      <c r="BA25" s="42"/>
      <c r="BB25" s="43">
        <f t="shared" ref="BB25" si="19">IF($AL25="賃金で算定",0,INT(AY25*$AL25/100))</f>
        <v>0</v>
      </c>
      <c r="BC25" s="43" t="e">
        <f>IF(AY25=AZ25,BB25,AZ25*$AL25/100)</f>
        <v>#REF!</v>
      </c>
      <c r="BL25" s="21" t="e">
        <f>IF(AY25=AZ25,0,1)</f>
        <v>#REF!</v>
      </c>
      <c r="BM25" s="21" t="e">
        <f>IF(BL25=1,AL25,"")</f>
        <v>#REF!</v>
      </c>
    </row>
    <row r="26" spans="2:74" ht="18" customHeight="1" x14ac:dyDescent="0.15">
      <c r="B26" s="283"/>
      <c r="C26" s="284"/>
      <c r="D26" s="284"/>
      <c r="E26" s="284"/>
      <c r="F26" s="284"/>
      <c r="G26" s="284"/>
      <c r="H26" s="284"/>
      <c r="I26" s="285"/>
      <c r="J26" s="283"/>
      <c r="K26" s="284"/>
      <c r="L26" s="284"/>
      <c r="M26" s="284"/>
      <c r="N26" s="289"/>
      <c r="O26" s="133"/>
      <c r="P26" s="60" t="s">
        <v>29</v>
      </c>
      <c r="Q26" s="135"/>
      <c r="R26" s="60" t="s">
        <v>1</v>
      </c>
      <c r="S26" s="137"/>
      <c r="T26" s="291" t="s">
        <v>86</v>
      </c>
      <c r="U26" s="291"/>
      <c r="V26" s="383"/>
      <c r="W26" s="384"/>
      <c r="X26" s="384"/>
      <c r="Y26" s="141"/>
      <c r="Z26" s="121"/>
      <c r="AA26" s="122"/>
      <c r="AB26" s="122"/>
      <c r="AC26" s="123"/>
      <c r="AD26" s="121"/>
      <c r="AE26" s="122"/>
      <c r="AF26" s="122"/>
      <c r="AG26" s="124"/>
      <c r="AH26" s="374">
        <f t="shared" ref="AH26" si="20">V27+Z27-AD27</f>
        <v>0</v>
      </c>
      <c r="AI26" s="375"/>
      <c r="AJ26" s="375"/>
      <c r="AK26" s="376"/>
      <c r="AL26" s="94"/>
      <c r="AM26" s="95"/>
      <c r="AN26" s="294"/>
      <c r="AO26" s="295"/>
      <c r="AP26" s="295"/>
      <c r="AQ26" s="295"/>
      <c r="AR26" s="295"/>
      <c r="AS26" s="99"/>
      <c r="AV26" s="22" t="str">
        <f>IF(OR(O26="",Q26=""),"", IF(O26&lt;20,DATE(O26+118,Q26,IF(S26="",1,S26)),DATE(O26+88,Q26,IF(S26="",1,S26))))</f>
        <v/>
      </c>
      <c r="AW26" s="23" t="e">
        <f>IF(AV26&lt;=#REF!,"昔",IF(AV26&lt;=#REF!,"上",IF(AV26&lt;=#REF!,"中","下")))</f>
        <v>#REF!</v>
      </c>
      <c r="AX26" s="9" t="e">
        <f>IF(AV26&lt;=#REF!,5,IF(AV26&lt;=#REF!,7,IF(AV26&lt;=#REF!,9,11)))</f>
        <v>#REF!</v>
      </c>
      <c r="AY26" s="69"/>
      <c r="AZ26" s="70"/>
      <c r="BA26" s="71">
        <f t="shared" ref="BA26" si="21">AN26</f>
        <v>0</v>
      </c>
      <c r="BB26" s="70"/>
      <c r="BC26" s="70"/>
      <c r="BO26" s="1" t="e">
        <f>IF(O26&lt;=VALUE(概算年度),O26+2018,O26+1988)</f>
        <v>#REF!</v>
      </c>
      <c r="BP26" s="1" t="e">
        <f>IF(BO26=2019,1)</f>
        <v>#REF!</v>
      </c>
      <c r="BQ26" s="3" t="e">
        <f>IF(BO26&lt;=2018,1)</f>
        <v>#REF!</v>
      </c>
      <c r="BR26" s="3" t="e">
        <f>IF(BO26&gt;=2020,1)</f>
        <v>#REF!</v>
      </c>
      <c r="BS26" s="3" t="e">
        <f>IF(AND(O26=31,Q26=1,O27=31),1,IF(AND(O26=31,Q26=2,O27=31),2,IF(AND(O26=31,Q26=3,O27=31),3,IF(AND(O26=31,Q26=4,O27=31),4,IF(AND(O26&gt;VALUE(概算年度),O26&lt;31,O27=31),5)))))</f>
        <v>#REF!</v>
      </c>
      <c r="BT26" s="3" t="b">
        <f>IF(OR(O26=31,O26=1),IF(AND(O27=1,OR(Q26=1,Q26=2,Q26=3,Q26=4,Q26=5)),1,IF(AND(O27=1,Q26=6),6,IF(AND(O27=1,Q26=7),7,IF(AND(O27=1,Q26=8),8,IF(AND(O27=1,Q26=9),9,IF(AND(O27=1,Q26=10),10,IF(AND(O27=1,Q26=11),11,IF(AND(O27=1,Q26=12),12)))))))),IF(O27=1,13))</f>
        <v>0</v>
      </c>
      <c r="BU26" s="3" t="e">
        <f>IF(AND(VALUE(概算年度)='報告書(別紙） (4)'!O26,VALUE(概算年度)='報告書(別紙） (4)'!O27),IF('報告書(別紙） (4)'!Q26=1,1,IF('報告書(別紙） (4)'!Q26=2,2,IF('報告書(別紙） (4)'!Q26=3,3))))</f>
        <v>#REF!</v>
      </c>
      <c r="BV26" s="3" t="e">
        <f>IF(BS26=1,"平31_1",IF(BS26=2,"平31_2",IF(BS26=3,"平31_3",IF(BS26=4,"平31_4",IF(BS26=5,"平31_1",IF(BT26=1,"_5月",IF(BT26=6,"_6月",IF(BT26=7,"_7月",IF(BT26=8,"_8月",IF(BT26=9,"_9月",IF(BT26=10,"_10月",IF(BT26=11,"_11月",IF(BT26=12,"_12月",IF(BT26=13,"_5月",IF(AND(O26=O27,O27&lt;&gt;VALUE(概算年度)),IF(Q26=1,"_1月",IF(Q26=2,"_2月",IF(Q26=3,"_3月",IF(Q26=4,"_4月",IF(Q26=5,"_5月",IF(Q26=6,"_6月",IF(Q26=7,"_7月",IF(Q26=8,"_8月",IF(Q26=9,"_9月",IF(Q26=10,"_10月",IF(Q26=11,"_11月",IF(Q26=12,"_12月")))))))))))),IF(BU26=1,"対象年1_3月",IF(BU26=2,"対象年2_3月",IF(BU26=3,"対象年3月",IF(O27=VALUE(概算年度),"対象年1_3月","_1月")))))))))))))))))))</f>
        <v>#REF!</v>
      </c>
    </row>
    <row r="27" spans="2:74" ht="18" customHeight="1" x14ac:dyDescent="0.15">
      <c r="B27" s="286"/>
      <c r="C27" s="287"/>
      <c r="D27" s="287"/>
      <c r="E27" s="287"/>
      <c r="F27" s="287"/>
      <c r="G27" s="287"/>
      <c r="H27" s="287"/>
      <c r="I27" s="288"/>
      <c r="J27" s="286"/>
      <c r="K27" s="287"/>
      <c r="L27" s="287"/>
      <c r="M27" s="287"/>
      <c r="N27" s="290"/>
      <c r="O27" s="134"/>
      <c r="P27" s="11" t="s">
        <v>0</v>
      </c>
      <c r="Q27" s="136"/>
      <c r="R27" s="11" t="s">
        <v>1</v>
      </c>
      <c r="S27" s="138"/>
      <c r="T27" s="297" t="s">
        <v>19</v>
      </c>
      <c r="U27" s="297"/>
      <c r="V27" s="307"/>
      <c r="W27" s="308"/>
      <c r="X27" s="308"/>
      <c r="Y27" s="309"/>
      <c r="Z27" s="314"/>
      <c r="AA27" s="315"/>
      <c r="AB27" s="315"/>
      <c r="AC27" s="315"/>
      <c r="AD27" s="300"/>
      <c r="AE27" s="301"/>
      <c r="AF27" s="301"/>
      <c r="AG27" s="302"/>
      <c r="AH27" s="380"/>
      <c r="AI27" s="381"/>
      <c r="AJ27" s="381"/>
      <c r="AK27" s="382"/>
      <c r="AL27" s="154"/>
      <c r="AM27" s="155"/>
      <c r="AN27" s="156"/>
      <c r="AO27" s="157"/>
      <c r="AP27" s="157"/>
      <c r="AQ27" s="157"/>
      <c r="AR27" s="157"/>
      <c r="AS27" s="98"/>
      <c r="AV27" s="22"/>
      <c r="AW27" s="23"/>
      <c r="AY27" s="44">
        <f t="shared" ref="AY27" si="22">AH27</f>
        <v>0</v>
      </c>
      <c r="AZ27" s="43" t="e">
        <f>IF(AV26&lt;=#REF!,AH27,IF(AND(AV26&gt;=#REF!,AV26&lt;=#REF!),AH27*105/108,AH27))</f>
        <v>#REF!</v>
      </c>
      <c r="BA27" s="42"/>
      <c r="BB27" s="43">
        <f t="shared" ref="BB27" si="23">IF($AL27="賃金で算定",0,INT(AY27*$AL27/100))</f>
        <v>0</v>
      </c>
      <c r="BC27" s="43" t="e">
        <f>IF(AY27=AZ27,BB27,AZ27*$AL27/100)</f>
        <v>#REF!</v>
      </c>
      <c r="BL27" s="21" t="e">
        <f>IF(AY27=AZ27,0,1)</f>
        <v>#REF!</v>
      </c>
      <c r="BM27" s="21" t="e">
        <f>IF(BL27=1,AL27,"")</f>
        <v>#REF!</v>
      </c>
    </row>
    <row r="28" spans="2:74" ht="18" customHeight="1" x14ac:dyDescent="0.15">
      <c r="B28" s="283"/>
      <c r="C28" s="284"/>
      <c r="D28" s="284"/>
      <c r="E28" s="284"/>
      <c r="F28" s="284"/>
      <c r="G28" s="284"/>
      <c r="H28" s="284"/>
      <c r="I28" s="285"/>
      <c r="J28" s="283"/>
      <c r="K28" s="284"/>
      <c r="L28" s="284"/>
      <c r="M28" s="284"/>
      <c r="N28" s="289"/>
      <c r="O28" s="133"/>
      <c r="P28" s="60" t="s">
        <v>29</v>
      </c>
      <c r="Q28" s="135"/>
      <c r="R28" s="60" t="s">
        <v>1</v>
      </c>
      <c r="S28" s="137"/>
      <c r="T28" s="291" t="s">
        <v>86</v>
      </c>
      <c r="U28" s="291"/>
      <c r="V28" s="383"/>
      <c r="W28" s="384"/>
      <c r="X28" s="384"/>
      <c r="Y28" s="141"/>
      <c r="Z28" s="121"/>
      <c r="AA28" s="122"/>
      <c r="AB28" s="122"/>
      <c r="AC28" s="123"/>
      <c r="AD28" s="121"/>
      <c r="AE28" s="122"/>
      <c r="AF28" s="122"/>
      <c r="AG28" s="124"/>
      <c r="AH28" s="374">
        <f t="shared" ref="AH28" si="24">V29+Z29-AD29</f>
        <v>0</v>
      </c>
      <c r="AI28" s="375"/>
      <c r="AJ28" s="375"/>
      <c r="AK28" s="376"/>
      <c r="AL28" s="94"/>
      <c r="AM28" s="95"/>
      <c r="AN28" s="294"/>
      <c r="AO28" s="295"/>
      <c r="AP28" s="295"/>
      <c r="AQ28" s="295"/>
      <c r="AR28" s="295"/>
      <c r="AS28" s="99"/>
      <c r="AV28" s="22" t="str">
        <f>IF(OR(O28="",Q28=""),"", IF(O28&lt;20,DATE(O28+118,Q28,IF(S28="",1,S28)),DATE(O28+88,Q28,IF(S28="",1,S28))))</f>
        <v/>
      </c>
      <c r="AW28" s="23" t="e">
        <f>IF(AV28&lt;=#REF!,"昔",IF(AV28&lt;=#REF!,"上",IF(AV28&lt;=#REF!,"中","下")))</f>
        <v>#REF!</v>
      </c>
      <c r="AX28" s="9" t="e">
        <f>IF(AV28&lt;=#REF!,5,IF(AV28&lt;=#REF!,7,IF(AV28&lt;=#REF!,9,11)))</f>
        <v>#REF!</v>
      </c>
      <c r="AY28" s="69"/>
      <c r="AZ28" s="70"/>
      <c r="BA28" s="71">
        <f t="shared" ref="BA28" si="25">AN28</f>
        <v>0</v>
      </c>
      <c r="BB28" s="70"/>
      <c r="BC28" s="70"/>
      <c r="BO28" s="1" t="e">
        <f>IF(O28&lt;=VALUE(概算年度),O28+2018,O28+1988)</f>
        <v>#REF!</v>
      </c>
      <c r="BP28" s="1" t="e">
        <f>IF(BO28=2019,1)</f>
        <v>#REF!</v>
      </c>
      <c r="BQ28" s="3" t="e">
        <f>IF(BO28&lt;=2018,1)</f>
        <v>#REF!</v>
      </c>
      <c r="BR28" s="3" t="e">
        <f>IF(BO28&gt;=2020,1)</f>
        <v>#REF!</v>
      </c>
      <c r="BS28" s="3" t="e">
        <f>IF(AND(O28=31,Q28=1,O29=31),1,IF(AND(O28=31,Q28=2,O29=31),2,IF(AND(O28=31,Q28=3,O29=31),3,IF(AND(O28=31,Q28=4,O29=31),4,IF(AND(O28&gt;VALUE(概算年度),O28&lt;31,O29=31),5)))))</f>
        <v>#REF!</v>
      </c>
      <c r="BT28" s="3" t="b">
        <f>IF(OR(O28=31,O28=1),IF(AND(O29=1,OR(Q28=1,Q28=2,Q28=3,Q28=4,Q28=5)),1,IF(AND(O29=1,Q28=6),6,IF(AND(O29=1,Q28=7),7,IF(AND(O29=1,Q28=8),8,IF(AND(O29=1,Q28=9),9,IF(AND(O29=1,Q28=10),10,IF(AND(O29=1,Q28=11),11,IF(AND(O29=1,Q28=12),12)))))))),IF(O29=1,13))</f>
        <v>0</v>
      </c>
      <c r="BU28" s="3" t="e">
        <f>IF(AND(VALUE(概算年度)='報告書(別紙） (4)'!O28,VALUE(概算年度)='報告書(別紙） (4)'!O29),IF('報告書(別紙） (4)'!Q28=1,1,IF('報告書(別紙） (4)'!Q28=2,2,IF('報告書(別紙） (4)'!Q28=3,3))))</f>
        <v>#REF!</v>
      </c>
      <c r="BV28" s="3" t="e">
        <f>IF(BS28=1,"平31_1",IF(BS28=2,"平31_2",IF(BS28=3,"平31_3",IF(BS28=4,"平31_4",IF(BS28=5,"平31_1",IF(BT28=1,"_5月",IF(BT28=6,"_6月",IF(BT28=7,"_7月",IF(BT28=8,"_8月",IF(BT28=9,"_9月",IF(BT28=10,"_10月",IF(BT28=11,"_11月",IF(BT28=12,"_12月",IF(BT28=13,"_5月",IF(AND(O28=O29,O29&lt;&gt;VALUE(概算年度)),IF(Q28=1,"_1月",IF(Q28=2,"_2月",IF(Q28=3,"_3月",IF(Q28=4,"_4月",IF(Q28=5,"_5月",IF(Q28=6,"_6月",IF(Q28=7,"_7月",IF(Q28=8,"_8月",IF(Q28=9,"_9月",IF(Q28=10,"_10月",IF(Q28=11,"_11月",IF(Q28=12,"_12月")))))))))))),IF(BU28=1,"対象年1_3月",IF(BU28=2,"対象年2_3月",IF(BU28=3,"対象年3月",IF(O29=VALUE(概算年度),"対象年1_3月","_1月")))))))))))))))))))</f>
        <v>#REF!</v>
      </c>
    </row>
    <row r="29" spans="2:74" ht="18" customHeight="1" x14ac:dyDescent="0.15">
      <c r="B29" s="286"/>
      <c r="C29" s="287"/>
      <c r="D29" s="287"/>
      <c r="E29" s="287"/>
      <c r="F29" s="287"/>
      <c r="G29" s="287"/>
      <c r="H29" s="287"/>
      <c r="I29" s="288"/>
      <c r="J29" s="286"/>
      <c r="K29" s="287"/>
      <c r="L29" s="287"/>
      <c r="M29" s="287"/>
      <c r="N29" s="290"/>
      <c r="O29" s="134"/>
      <c r="P29" s="11" t="s">
        <v>0</v>
      </c>
      <c r="Q29" s="136"/>
      <c r="R29" s="11" t="s">
        <v>1</v>
      </c>
      <c r="S29" s="138"/>
      <c r="T29" s="297" t="s">
        <v>19</v>
      </c>
      <c r="U29" s="297"/>
      <c r="V29" s="307"/>
      <c r="W29" s="308"/>
      <c r="X29" s="308"/>
      <c r="Y29" s="309"/>
      <c r="Z29" s="314"/>
      <c r="AA29" s="315"/>
      <c r="AB29" s="315"/>
      <c r="AC29" s="315"/>
      <c r="AD29" s="300"/>
      <c r="AE29" s="301"/>
      <c r="AF29" s="301"/>
      <c r="AG29" s="302"/>
      <c r="AH29" s="380"/>
      <c r="AI29" s="381"/>
      <c r="AJ29" s="381"/>
      <c r="AK29" s="382"/>
      <c r="AL29" s="154"/>
      <c r="AM29" s="155"/>
      <c r="AN29" s="156"/>
      <c r="AO29" s="157"/>
      <c r="AP29" s="157"/>
      <c r="AQ29" s="157"/>
      <c r="AR29" s="157"/>
      <c r="AS29" s="98"/>
      <c r="AV29" s="22"/>
      <c r="AW29" s="23"/>
      <c r="AY29" s="44">
        <f t="shared" ref="AY29" si="26">AH29</f>
        <v>0</v>
      </c>
      <c r="AZ29" s="43" t="e">
        <f>IF(AV28&lt;=#REF!,AH29,IF(AND(AV28&gt;=#REF!,AV28&lt;=#REF!),AH29*105/108,AH29))</f>
        <v>#REF!</v>
      </c>
      <c r="BA29" s="42"/>
      <c r="BB29" s="43">
        <f t="shared" ref="BB29" si="27">IF($AL29="賃金で算定",0,INT(AY29*$AL29/100))</f>
        <v>0</v>
      </c>
      <c r="BC29" s="43" t="e">
        <f>IF(AY29=AZ29,BB29,AZ29*$AL29/100)</f>
        <v>#REF!</v>
      </c>
      <c r="BL29" s="21" t="e">
        <f>IF(AY29=AZ29,0,1)</f>
        <v>#REF!</v>
      </c>
      <c r="BM29" s="21" t="e">
        <f>IF(BL29=1,AL29,"")</f>
        <v>#REF!</v>
      </c>
    </row>
    <row r="30" spans="2:74" ht="18" customHeight="1" x14ac:dyDescent="0.15">
      <c r="B30" s="283"/>
      <c r="C30" s="284"/>
      <c r="D30" s="284"/>
      <c r="E30" s="284"/>
      <c r="F30" s="284"/>
      <c r="G30" s="284"/>
      <c r="H30" s="284"/>
      <c r="I30" s="285"/>
      <c r="J30" s="283"/>
      <c r="K30" s="284"/>
      <c r="L30" s="284"/>
      <c r="M30" s="284"/>
      <c r="N30" s="289"/>
      <c r="O30" s="133"/>
      <c r="P30" s="60" t="s">
        <v>29</v>
      </c>
      <c r="Q30" s="135"/>
      <c r="R30" s="60" t="s">
        <v>1</v>
      </c>
      <c r="S30" s="137"/>
      <c r="T30" s="291" t="s">
        <v>86</v>
      </c>
      <c r="U30" s="291"/>
      <c r="V30" s="383"/>
      <c r="W30" s="384"/>
      <c r="X30" s="384"/>
      <c r="Y30" s="141"/>
      <c r="Z30" s="121"/>
      <c r="AA30" s="122"/>
      <c r="AB30" s="122"/>
      <c r="AC30" s="123"/>
      <c r="AD30" s="121"/>
      <c r="AE30" s="122"/>
      <c r="AF30" s="122"/>
      <c r="AG30" s="124"/>
      <c r="AH30" s="374">
        <f t="shared" ref="AH30" si="28">V31+Z31-AD31</f>
        <v>0</v>
      </c>
      <c r="AI30" s="375"/>
      <c r="AJ30" s="375"/>
      <c r="AK30" s="376"/>
      <c r="AL30" s="94"/>
      <c r="AM30" s="95"/>
      <c r="AN30" s="294"/>
      <c r="AO30" s="295"/>
      <c r="AP30" s="295"/>
      <c r="AQ30" s="295"/>
      <c r="AR30" s="295"/>
      <c r="AS30" s="99"/>
      <c r="AV30" s="22" t="str">
        <f>IF(OR(O30="",Q30=""),"", IF(O30&lt;20,DATE(O30+118,Q30,IF(S30="",1,S30)),DATE(O30+88,Q30,IF(S30="",1,S30))))</f>
        <v/>
      </c>
      <c r="AW30" s="23" t="e">
        <f>IF(AV30&lt;=#REF!,"昔",IF(AV30&lt;=#REF!,"上",IF(AV30&lt;=#REF!,"中","下")))</f>
        <v>#REF!</v>
      </c>
      <c r="AX30" s="9" t="e">
        <f>IF(AV30&lt;=#REF!,5,IF(AV30&lt;=#REF!,7,IF(AV30&lt;=#REF!,9,11)))</f>
        <v>#REF!</v>
      </c>
      <c r="AY30" s="69"/>
      <c r="AZ30" s="70"/>
      <c r="BA30" s="71">
        <f t="shared" ref="BA30" si="29">AN30</f>
        <v>0</v>
      </c>
      <c r="BB30" s="70"/>
      <c r="BC30" s="70"/>
      <c r="BO30" s="1" t="e">
        <f>IF(O30&lt;=VALUE(概算年度),O30+2018,O30+1988)</f>
        <v>#REF!</v>
      </c>
      <c r="BP30" s="1" t="e">
        <f>IF(BO30=2019,1)</f>
        <v>#REF!</v>
      </c>
      <c r="BQ30" s="3" t="e">
        <f>IF(BO30&lt;=2018,1)</f>
        <v>#REF!</v>
      </c>
      <c r="BR30" s="3" t="e">
        <f>IF(BO30&gt;=2020,1)</f>
        <v>#REF!</v>
      </c>
      <c r="BS30" s="3" t="e">
        <f>IF(AND(O30=31,Q30=1,O31=31),1,IF(AND(O30=31,Q30=2,O31=31),2,IF(AND(O30=31,Q30=3,O31=31),3,IF(AND(O30=31,Q30=4,O31=31),4,IF(AND(O30&gt;VALUE(概算年度),O30&lt;31,O31=31),5)))))</f>
        <v>#REF!</v>
      </c>
      <c r="BT30" s="3" t="b">
        <f>IF(OR(O30=31,O30=1),IF(AND(O31=1,OR(Q30=1,Q30=2,Q30=3,Q30=4,Q30=5)),1,IF(AND(O31=1,Q30=6),6,IF(AND(O31=1,Q30=7),7,IF(AND(O31=1,Q30=8),8,IF(AND(O31=1,Q30=9),9,IF(AND(O31=1,Q30=10),10,IF(AND(O31=1,Q30=11),11,IF(AND(O31=1,Q30=12),12)))))))),IF(O31=1,13))</f>
        <v>0</v>
      </c>
      <c r="BU30" s="3" t="e">
        <f>IF(AND(VALUE(概算年度)='報告書(別紙） (4)'!O30,VALUE(概算年度)='報告書(別紙） (4)'!O31),IF('報告書(別紙） (4)'!Q30=1,1,IF('報告書(別紙） (4)'!Q30=2,2,IF('報告書(別紙） (4)'!Q30=3,3))))</f>
        <v>#REF!</v>
      </c>
      <c r="BV30" s="3" t="e">
        <f>IF(BS30=1,"平31_1",IF(BS30=2,"平31_2",IF(BS30=3,"平31_3",IF(BS30=4,"平31_4",IF(BS30=5,"平31_1",IF(BT30=1,"_5月",IF(BT30=6,"_6月",IF(BT30=7,"_7月",IF(BT30=8,"_8月",IF(BT30=9,"_9月",IF(BT30=10,"_10月",IF(BT30=11,"_11月",IF(BT30=12,"_12月",IF(BT30=13,"_5月",IF(AND(O30=O31,O31&lt;&gt;VALUE(概算年度)),IF(Q30=1,"_1月",IF(Q30=2,"_2月",IF(Q30=3,"_3月",IF(Q30=4,"_4月",IF(Q30=5,"_5月",IF(Q30=6,"_6月",IF(Q30=7,"_7月",IF(Q30=8,"_8月",IF(Q30=9,"_9月",IF(Q30=10,"_10月",IF(Q30=11,"_11月",IF(Q30=12,"_12月")))))))))))),IF(BU30=1,"対象年1_3月",IF(BU30=2,"対象年2_3月",IF(BU30=3,"対象年3月",IF(O31=VALUE(概算年度),"対象年1_3月","_1月")))))))))))))))))))</f>
        <v>#REF!</v>
      </c>
    </row>
    <row r="31" spans="2:74" ht="18" customHeight="1" x14ac:dyDescent="0.15">
      <c r="B31" s="286"/>
      <c r="C31" s="287"/>
      <c r="D31" s="287"/>
      <c r="E31" s="287"/>
      <c r="F31" s="287"/>
      <c r="G31" s="287"/>
      <c r="H31" s="287"/>
      <c r="I31" s="288"/>
      <c r="J31" s="286"/>
      <c r="K31" s="287"/>
      <c r="L31" s="287"/>
      <c r="M31" s="287"/>
      <c r="N31" s="290"/>
      <c r="O31" s="134"/>
      <c r="P31" s="11" t="s">
        <v>0</v>
      </c>
      <c r="Q31" s="136"/>
      <c r="R31" s="11" t="s">
        <v>1</v>
      </c>
      <c r="S31" s="138"/>
      <c r="T31" s="297" t="s">
        <v>19</v>
      </c>
      <c r="U31" s="297"/>
      <c r="V31" s="307"/>
      <c r="W31" s="308"/>
      <c r="X31" s="308"/>
      <c r="Y31" s="309"/>
      <c r="Z31" s="314"/>
      <c r="AA31" s="315"/>
      <c r="AB31" s="315"/>
      <c r="AC31" s="315"/>
      <c r="AD31" s="300"/>
      <c r="AE31" s="301"/>
      <c r="AF31" s="301"/>
      <c r="AG31" s="302"/>
      <c r="AH31" s="380"/>
      <c r="AI31" s="381"/>
      <c r="AJ31" s="381"/>
      <c r="AK31" s="382"/>
      <c r="AL31" s="154"/>
      <c r="AM31" s="155"/>
      <c r="AN31" s="156"/>
      <c r="AO31" s="157"/>
      <c r="AP31" s="157"/>
      <c r="AQ31" s="157"/>
      <c r="AR31" s="157"/>
      <c r="AS31" s="98"/>
      <c r="AV31" s="22"/>
      <c r="AW31" s="23"/>
      <c r="AY31" s="44">
        <f t="shared" ref="AY31" si="30">AH31</f>
        <v>0</v>
      </c>
      <c r="AZ31" s="43" t="e">
        <f>IF(AV30&lt;=#REF!,AH31,IF(AND(AV30&gt;=#REF!,AV30&lt;=#REF!),AH31*105/108,AH31))</f>
        <v>#REF!</v>
      </c>
      <c r="BA31" s="42"/>
      <c r="BB31" s="43">
        <f t="shared" ref="BB31" si="31">IF($AL31="賃金で算定",0,INT(AY31*$AL31/100))</f>
        <v>0</v>
      </c>
      <c r="BC31" s="43" t="e">
        <f>IF(AY31=AZ31,BB31,AZ31*$AL31/100)</f>
        <v>#REF!</v>
      </c>
      <c r="BL31" s="21" t="e">
        <f>IF(AY31=AZ31,0,1)</f>
        <v>#REF!</v>
      </c>
      <c r="BM31" s="21" t="e">
        <f>IF(BL31=1,AL31,"")</f>
        <v>#REF!</v>
      </c>
    </row>
    <row r="32" spans="2:74" ht="18" customHeight="1" x14ac:dyDescent="0.15">
      <c r="B32" s="211" t="s">
        <v>70</v>
      </c>
      <c r="C32" s="317"/>
      <c r="D32" s="317"/>
      <c r="E32" s="318"/>
      <c r="F32" s="371"/>
      <c r="G32" s="326"/>
      <c r="H32" s="326"/>
      <c r="I32" s="326"/>
      <c r="J32" s="326"/>
      <c r="K32" s="326"/>
      <c r="L32" s="326"/>
      <c r="M32" s="326"/>
      <c r="N32" s="327"/>
      <c r="O32" s="211" t="s">
        <v>65</v>
      </c>
      <c r="P32" s="317"/>
      <c r="Q32" s="317"/>
      <c r="R32" s="317"/>
      <c r="S32" s="317"/>
      <c r="T32" s="317"/>
      <c r="U32" s="318"/>
      <c r="V32" s="374">
        <f>SUM(V14:Y31)</f>
        <v>0</v>
      </c>
      <c r="W32" s="375"/>
      <c r="X32" s="375"/>
      <c r="Y32" s="376"/>
      <c r="Z32" s="374">
        <f t="shared" ref="Z32" si="32">SUM(Z14:AC31)</f>
        <v>0</v>
      </c>
      <c r="AA32" s="375"/>
      <c r="AB32" s="375"/>
      <c r="AC32" s="376"/>
      <c r="AD32" s="374">
        <f t="shared" ref="AD32" si="33">SUM(AD14:AG31)</f>
        <v>0</v>
      </c>
      <c r="AE32" s="375"/>
      <c r="AF32" s="375"/>
      <c r="AG32" s="376"/>
      <c r="AH32" s="374">
        <f t="shared" ref="AH32" si="34">SUM(AH14:AK31)</f>
        <v>0</v>
      </c>
      <c r="AI32" s="375"/>
      <c r="AJ32" s="375"/>
      <c r="AK32" s="376"/>
      <c r="AL32" s="100"/>
      <c r="AM32" s="101"/>
      <c r="AN32" s="294"/>
      <c r="AO32" s="295"/>
      <c r="AP32" s="295"/>
      <c r="AQ32" s="295"/>
      <c r="AR32" s="295"/>
      <c r="AS32" s="102"/>
      <c r="AW32" s="23"/>
      <c r="AY32" s="69"/>
      <c r="AZ32" s="79"/>
      <c r="BA32" s="80">
        <f>BA14+BA16+BA18+BA20+BA22+BA24+BA26+BA28+BA30</f>
        <v>0</v>
      </c>
      <c r="BB32" s="71">
        <f>BB15+BB17+BB19+BB21+BB23+BB25+BB27+BB29+BB31</f>
        <v>0</v>
      </c>
      <c r="BC32" s="71">
        <f>SUMIF(BL15:BL31,0,BC15:BC31)+ROUNDDOWN(ROUNDDOWN(BL32*105/108,0)*BM32/100,0)</f>
        <v>0</v>
      </c>
      <c r="BL32" s="21">
        <f>SUMIF(BL15:BL31,1,AH15:AK31)</f>
        <v>0</v>
      </c>
      <c r="BM32" s="21">
        <f>IF(COUNT(BM15:BM31)=0,0,SUM(BM15:BM31)/COUNT(BM15:BM31))</f>
        <v>0</v>
      </c>
      <c r="BV32" s="3"/>
    </row>
    <row r="33" spans="1:77" ht="18" customHeight="1" x14ac:dyDescent="0.15">
      <c r="B33" s="319"/>
      <c r="C33" s="320"/>
      <c r="D33" s="320"/>
      <c r="E33" s="321"/>
      <c r="F33" s="372"/>
      <c r="G33" s="329"/>
      <c r="H33" s="329"/>
      <c r="I33" s="329"/>
      <c r="J33" s="329"/>
      <c r="K33" s="329"/>
      <c r="L33" s="329"/>
      <c r="M33" s="329"/>
      <c r="N33" s="330"/>
      <c r="O33" s="319"/>
      <c r="P33" s="320"/>
      <c r="Q33" s="320"/>
      <c r="R33" s="320"/>
      <c r="S33" s="320"/>
      <c r="T33" s="320"/>
      <c r="U33" s="321"/>
      <c r="V33" s="377"/>
      <c r="W33" s="378"/>
      <c r="X33" s="378"/>
      <c r="Y33" s="379"/>
      <c r="Z33" s="377"/>
      <c r="AA33" s="378"/>
      <c r="AB33" s="378"/>
      <c r="AC33" s="379"/>
      <c r="AD33" s="377"/>
      <c r="AE33" s="378"/>
      <c r="AF33" s="378"/>
      <c r="AG33" s="379"/>
      <c r="AH33" s="377"/>
      <c r="AI33" s="378"/>
      <c r="AJ33" s="378"/>
      <c r="AK33" s="379"/>
      <c r="AL33" s="103"/>
      <c r="AM33" s="104"/>
      <c r="AN33" s="333"/>
      <c r="AO33" s="158"/>
      <c r="AP33" s="158"/>
      <c r="AQ33" s="158"/>
      <c r="AR33" s="158"/>
      <c r="AS33" s="104"/>
      <c r="AW33" s="23"/>
      <c r="AY33" s="81">
        <f>AY15+AY17+AY19+AY21+AY23+AY25+AY27+AY29+AY31</f>
        <v>0</v>
      </c>
      <c r="AZ33" s="82"/>
      <c r="BA33" s="82"/>
      <c r="BB33" s="83">
        <f>BB32</f>
        <v>0</v>
      </c>
      <c r="BC33" s="84"/>
    </row>
    <row r="34" spans="1:77" ht="18" customHeight="1" x14ac:dyDescent="0.15">
      <c r="B34" s="322"/>
      <c r="C34" s="323"/>
      <c r="D34" s="323"/>
      <c r="E34" s="324"/>
      <c r="F34" s="373"/>
      <c r="G34" s="331"/>
      <c r="H34" s="331"/>
      <c r="I34" s="331"/>
      <c r="J34" s="331"/>
      <c r="K34" s="331"/>
      <c r="L34" s="331"/>
      <c r="M34" s="331"/>
      <c r="N34" s="332"/>
      <c r="O34" s="322"/>
      <c r="P34" s="323"/>
      <c r="Q34" s="323"/>
      <c r="R34" s="323"/>
      <c r="S34" s="323"/>
      <c r="T34" s="323"/>
      <c r="U34" s="324"/>
      <c r="V34" s="380"/>
      <c r="W34" s="381"/>
      <c r="X34" s="381"/>
      <c r="Y34" s="382"/>
      <c r="Z34" s="380"/>
      <c r="AA34" s="381"/>
      <c r="AB34" s="381"/>
      <c r="AC34" s="382"/>
      <c r="AD34" s="380"/>
      <c r="AE34" s="381"/>
      <c r="AF34" s="381"/>
      <c r="AG34" s="382"/>
      <c r="AH34" s="380"/>
      <c r="AI34" s="381"/>
      <c r="AJ34" s="381"/>
      <c r="AK34" s="382"/>
      <c r="AL34" s="97"/>
      <c r="AM34" s="106"/>
      <c r="AN34" s="156"/>
      <c r="AO34" s="157"/>
      <c r="AP34" s="157"/>
      <c r="AQ34" s="157"/>
      <c r="AR34" s="157"/>
      <c r="AS34" s="106"/>
      <c r="AU34" s="31"/>
      <c r="AW34" s="23"/>
      <c r="AY34" s="46"/>
      <c r="AZ34" s="47" t="e">
        <f>IF(AZ15+AZ17+AZ19+AZ21+AZ23+AZ25+AZ27+AZ29+AZ31=AY33,0,ROUNDDOWN(AZ15+AZ17+AZ19+AZ21+AZ23+AZ25+AZ27+AZ29+AZ31,0))</f>
        <v>#REF!</v>
      </c>
      <c r="BA34" s="45"/>
      <c r="BB34" s="45"/>
      <c r="BC34" s="47">
        <f>IF(BC32=BB33,0,BC32)</f>
        <v>0</v>
      </c>
    </row>
    <row r="35" spans="1:77" s="9" customFormat="1" ht="18"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t="str">
        <f>IF(AND($F32="",$V32+$V33&gt;0),"事業の種類を選択してください。","")</f>
        <v/>
      </c>
      <c r="AE35" s="1"/>
      <c r="AF35" s="1"/>
      <c r="AG35" s="1"/>
      <c r="AH35" s="1"/>
      <c r="AI35" s="1"/>
      <c r="AJ35" s="1"/>
      <c r="AK35" s="1"/>
      <c r="AL35" s="1"/>
      <c r="AM35" s="1"/>
      <c r="AN35" s="365">
        <f>IF(AN32=0,0,AN32+IF(AN34=0,AN33,AN34))</f>
        <v>0</v>
      </c>
      <c r="AO35" s="365"/>
      <c r="AP35" s="365"/>
      <c r="AQ35" s="365"/>
      <c r="AR35" s="365"/>
      <c r="AS35" s="1"/>
      <c r="AT35" s="1"/>
      <c r="AU35" s="1"/>
      <c r="AV35" s="1"/>
      <c r="AW35" s="23"/>
      <c r="BD35" s="21"/>
      <c r="BE35" s="21"/>
      <c r="BF35" s="1"/>
      <c r="BG35" s="1"/>
      <c r="BH35" s="1"/>
      <c r="BI35" s="1"/>
      <c r="BJ35" s="1"/>
      <c r="BK35" s="1"/>
      <c r="BL35" s="1"/>
      <c r="BM35" s="1"/>
      <c r="BN35" s="1"/>
      <c r="BO35" s="1"/>
      <c r="BP35" s="1"/>
      <c r="BQ35" s="1"/>
      <c r="BR35" s="1"/>
      <c r="BS35" s="1"/>
      <c r="BT35" s="1"/>
      <c r="BU35" s="1"/>
      <c r="BV35" s="1"/>
      <c r="BW35" s="1"/>
      <c r="BX35" s="1"/>
      <c r="BY35" s="1"/>
    </row>
  </sheetData>
  <sheetProtection selectLockedCells="1"/>
  <dataConsolidate/>
  <mergeCells count="157">
    <mergeCell ref="AD12:AG13"/>
    <mergeCell ref="AH12:AK13"/>
    <mergeCell ref="AL12:AM13"/>
    <mergeCell ref="AN12:AS12"/>
    <mergeCell ref="AM3:AP4"/>
    <mergeCell ref="B7:I10"/>
    <mergeCell ref="J7:K7"/>
    <mergeCell ref="M7:N7"/>
    <mergeCell ref="O7:T7"/>
    <mergeCell ref="U7:W7"/>
    <mergeCell ref="AL7:AM9"/>
    <mergeCell ref="AN7:AO9"/>
    <mergeCell ref="AP7:AQ9"/>
    <mergeCell ref="S8:S10"/>
    <mergeCell ref="T8:T10"/>
    <mergeCell ref="U8:U10"/>
    <mergeCell ref="V8:V10"/>
    <mergeCell ref="W8:W10"/>
    <mergeCell ref="AR7:AS9"/>
    <mergeCell ref="J8:J10"/>
    <mergeCell ref="K8:K10"/>
    <mergeCell ref="L8:L10"/>
    <mergeCell ref="M8:M10"/>
    <mergeCell ref="N8:N10"/>
    <mergeCell ref="O8:O10"/>
    <mergeCell ref="P8:P10"/>
    <mergeCell ref="Q8:Q10"/>
    <mergeCell ref="R8:R10"/>
    <mergeCell ref="B16:I17"/>
    <mergeCell ref="J16:N17"/>
    <mergeCell ref="T16:U16"/>
    <mergeCell ref="V16:X16"/>
    <mergeCell ref="AH16:AK17"/>
    <mergeCell ref="AN16:AR16"/>
    <mergeCell ref="BB12:BC12"/>
    <mergeCell ref="AN13:AS13"/>
    <mergeCell ref="B14:I15"/>
    <mergeCell ref="J14:N15"/>
    <mergeCell ref="T14:U14"/>
    <mergeCell ref="V14:X14"/>
    <mergeCell ref="AH14:AK15"/>
    <mergeCell ref="AN14:AR14"/>
    <mergeCell ref="T15:U15"/>
    <mergeCell ref="V15:Y15"/>
    <mergeCell ref="B11:I13"/>
    <mergeCell ref="J11:N13"/>
    <mergeCell ref="O11:U13"/>
    <mergeCell ref="Y11:AH11"/>
    <mergeCell ref="AL11:AM11"/>
    <mergeCell ref="AN11:AS11"/>
    <mergeCell ref="V12:Y13"/>
    <mergeCell ref="Z12:AC13"/>
    <mergeCell ref="Z19:AC19"/>
    <mergeCell ref="AD19:AG19"/>
    <mergeCell ref="T17:U17"/>
    <mergeCell ref="V17:Y17"/>
    <mergeCell ref="Z17:AC17"/>
    <mergeCell ref="AD17:AG17"/>
    <mergeCell ref="AL17:AM17"/>
    <mergeCell ref="AN17:AR17"/>
    <mergeCell ref="Z15:AC15"/>
    <mergeCell ref="AD15:AG15"/>
    <mergeCell ref="AL15:AM15"/>
    <mergeCell ref="AN15:AR15"/>
    <mergeCell ref="B22:I23"/>
    <mergeCell ref="J22:N23"/>
    <mergeCell ref="T22:U22"/>
    <mergeCell ref="V22:X22"/>
    <mergeCell ref="AH22:AK23"/>
    <mergeCell ref="AN22:AR22"/>
    <mergeCell ref="AL19:AM19"/>
    <mergeCell ref="AN19:AR19"/>
    <mergeCell ref="B20:I21"/>
    <mergeCell ref="J20:N21"/>
    <mergeCell ref="T20:U20"/>
    <mergeCell ref="V20:X20"/>
    <mergeCell ref="AH20:AK21"/>
    <mergeCell ref="AN20:AR20"/>
    <mergeCell ref="T21:U21"/>
    <mergeCell ref="V21:Y21"/>
    <mergeCell ref="B18:I19"/>
    <mergeCell ref="J18:N19"/>
    <mergeCell ref="T18:U18"/>
    <mergeCell ref="V18:X18"/>
    <mergeCell ref="AH18:AK19"/>
    <mergeCell ref="AN18:AR18"/>
    <mergeCell ref="T19:U19"/>
    <mergeCell ref="V19:Y19"/>
    <mergeCell ref="Z25:AC25"/>
    <mergeCell ref="AD25:AG25"/>
    <mergeCell ref="T23:U23"/>
    <mergeCell ref="V23:Y23"/>
    <mergeCell ref="Z23:AC23"/>
    <mergeCell ref="AD23:AG23"/>
    <mergeCell ref="AL23:AM23"/>
    <mergeCell ref="AN23:AR23"/>
    <mergeCell ref="Z21:AC21"/>
    <mergeCell ref="AD21:AG21"/>
    <mergeCell ref="AL21:AM21"/>
    <mergeCell ref="AN21:AR21"/>
    <mergeCell ref="B28:I29"/>
    <mergeCell ref="J28:N29"/>
    <mergeCell ref="T28:U28"/>
    <mergeCell ref="V28:X28"/>
    <mergeCell ref="AH28:AK29"/>
    <mergeCell ref="AN28:AR28"/>
    <mergeCell ref="AL25:AM25"/>
    <mergeCell ref="AN25:AR25"/>
    <mergeCell ref="B26:I27"/>
    <mergeCell ref="J26:N27"/>
    <mergeCell ref="T26:U26"/>
    <mergeCell ref="V26:X26"/>
    <mergeCell ref="AH26:AK27"/>
    <mergeCell ref="AN26:AR26"/>
    <mergeCell ref="T27:U27"/>
    <mergeCell ref="V27:Y27"/>
    <mergeCell ref="B24:I25"/>
    <mergeCell ref="J24:N25"/>
    <mergeCell ref="T24:U24"/>
    <mergeCell ref="V24:X24"/>
    <mergeCell ref="AH24:AK25"/>
    <mergeCell ref="AN24:AR24"/>
    <mergeCell ref="T25:U25"/>
    <mergeCell ref="V25:Y25"/>
    <mergeCell ref="T29:U29"/>
    <mergeCell ref="V29:Y29"/>
    <mergeCell ref="Z29:AC29"/>
    <mergeCell ref="AD29:AG29"/>
    <mergeCell ref="AL29:AM29"/>
    <mergeCell ref="AN29:AR29"/>
    <mergeCell ref="Z27:AC27"/>
    <mergeCell ref="AD27:AG27"/>
    <mergeCell ref="AL27:AM27"/>
    <mergeCell ref="AN27:AR27"/>
    <mergeCell ref="AN33:AR33"/>
    <mergeCell ref="AN34:AR34"/>
    <mergeCell ref="AN35:AR35"/>
    <mergeCell ref="AL31:AM31"/>
    <mergeCell ref="AN31:AR31"/>
    <mergeCell ref="B32:E34"/>
    <mergeCell ref="F32:N34"/>
    <mergeCell ref="O32:U34"/>
    <mergeCell ref="V32:Y34"/>
    <mergeCell ref="Z32:AC34"/>
    <mergeCell ref="AD32:AG34"/>
    <mergeCell ref="AH32:AK34"/>
    <mergeCell ref="AN32:AR32"/>
    <mergeCell ref="B30:I31"/>
    <mergeCell ref="J30:N31"/>
    <mergeCell ref="T30:U30"/>
    <mergeCell ref="V30:X30"/>
    <mergeCell ref="AH30:AK31"/>
    <mergeCell ref="AN30:AR30"/>
    <mergeCell ref="T31:U31"/>
    <mergeCell ref="V31:Y31"/>
    <mergeCell ref="Z31:AC31"/>
    <mergeCell ref="AD31:AG31"/>
  </mergeCells>
  <phoneticPr fontId="2"/>
  <dataValidations count="1">
    <dataValidation type="list" allowBlank="1" showInputMessage="1" showErrorMessage="1" sqref="AM3:AP4" xr:uid="{B00FFC4D-33B6-4894-A3FA-64BBA3DA368F}">
      <formula1>"事業主控,提出用"</formula1>
    </dataValidation>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25</vt:i4>
      </vt:variant>
    </vt:vector>
  </HeadingPairs>
  <TitlesOfParts>
    <vt:vector size="30" baseType="lpstr">
      <vt:lpstr>報告書</vt:lpstr>
      <vt:lpstr>報告書(別紙）</vt:lpstr>
      <vt:lpstr>報告書(別紙） (2)</vt:lpstr>
      <vt:lpstr>報告書(別紙） (3)</vt:lpstr>
      <vt:lpstr>報告書(別紙） (4)</vt:lpstr>
      <vt:lpstr>_10月</vt:lpstr>
      <vt:lpstr>_11月</vt:lpstr>
      <vt:lpstr>_12月</vt:lpstr>
      <vt:lpstr>_1月</vt:lpstr>
      <vt:lpstr>_2月</vt:lpstr>
      <vt:lpstr>_3月</vt:lpstr>
      <vt:lpstr>_4月</vt:lpstr>
      <vt:lpstr>_5月</vt:lpstr>
      <vt:lpstr>_6月</vt:lpstr>
      <vt:lpstr>_7月</vt:lpstr>
      <vt:lpstr>_8月</vt:lpstr>
      <vt:lpstr>_9月</vt:lpstr>
      <vt:lpstr>報告書!Print_Area</vt:lpstr>
      <vt:lpstr>'報告書(別紙）'!Print_Area</vt:lpstr>
      <vt:lpstr>'報告書(別紙） (2)'!Print_Area</vt:lpstr>
      <vt:lpstr>'報告書(別紙） (3)'!Print_Area</vt:lpstr>
      <vt:lpstr>'報告書(別紙） (4)'!Print_Area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2017-04-17T06:35:03Z</dcterms:created>
  <dcterms:modified xsi:type="dcterms:W3CDTF">2026-03-10T06:17:47Z</dcterms:modified>
</cp:coreProperties>
</file>